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amisv-file\ファイルサーバー\050200_上下水道課\課共通\010 課共通全般\経営比較分析表\R6\39_阿見町\"/>
    </mc:Choice>
  </mc:AlternateContent>
  <workbookProtection workbookAlgorithmName="SHA-512" workbookHashValue="RzblQ8aO4APEGk0krCONFDFEFq+eoYWb3FYVNVUeTuSV2/p+PuZifI2rXMPaJaGlpJLk5qL2rK/SuviC+tXJ+Q==" workbookSaltValue="K3V6tPaqCX9m6z3C/Fut0g==" workbookSpinCount="100000" lockStructure="1"/>
  <bookViews>
    <workbookView xWindow="0" yWindow="0" windowWidth="28800" windowHeight="1096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<sst xmlns="http://schemas.openxmlformats.org/spreadsheetml/2006/main" count="231" uniqueCount="116">
  <si>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</si>
  <si>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</si>
  <si>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</si>
  <si>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</si>
  <si>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</si>
  <si>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</si>
  <si>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</si>
  <si>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</si>
  <si>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</si>
  <si>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</si>
  <si>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</si>
  <si>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</si>
  <si>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</si>
  <si>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</si>
  <si>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</si>
  <si>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</si>
  <si>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</si>
  <si>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</si>
  <si>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</si>
  <si>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</si>
  <si>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</si>
  <si>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</si>
  <si>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</si>
  <si>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</si>
  <si>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</si>
  <si>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</si>
  <si>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</si>
  <si>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</si>
  <si>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</si>
  <si>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</si>
  <si>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</si>
  <si>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</si>
  <si>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</si>
  <si>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</si>
  <si>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</si>
  <si>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</si>
  <si>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</si>
  <si>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</si>
  <si>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</si>
  <si>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</si>
  <si>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</si>
  <si>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</si>
  <si>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</si>
  <si>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</si>
  <si>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</si>
  <si>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</si>
  <si>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</si>
  <si>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</si>
  <si>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</si>
  <si>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</si>
  <si>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</si>
  <si>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</si>
  <si>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</si>
  <si>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</si>
  <si>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</si>
  <si>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</si>
  <si>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</si>
  <si>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</si>
  <si>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</si>
  <si>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</si>
  <si>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</si>
  <si>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</si>
  <si>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</si>
  <si>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</si>
  <si>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</si>
  <si>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</si>
  <si>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</si>
  <si>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</si>
  <si>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</si>
  <si>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</si>
  <si>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</si>
  <si>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</si>
  <si>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</si>
  <si>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</si>
  <si>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</si>
  <si>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</si>
  <si>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</si>
  <si>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</si>
  <si>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</si>
  <si>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</si>
  <si>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</si>
  <si>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</si>
  <si>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</si>
  <si>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</si>
  <si>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</si>
  <si>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</si>
  <si>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</si>
  <si>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</si>
  <si>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</si>
  <si>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</si>
  <si>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</si>
  <si>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</si>
  <si>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</si>
  <si>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</si>
  <si>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</si>
  <si>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</si>
  <si>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阿見町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</si>
  <si>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</si>
  <si>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</si>
  <si>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</si>
  <si>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</si>
  <si>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</si>
  <si>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</si>
  <si>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</si>
  <si>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</si>
  <si>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</si>
  <si>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</si>
  <si>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</si>
  <si>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</si>
  <si>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</si>
  <si>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</si>
  <si>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</si>
  <si>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</si>
  <si>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rPr>
        <sz val="11"/>
        <rFont val="ＭＳ ゴシック"/>
        <family val="3"/>
        <charset val="128"/>
      </rPr>
      <t>本町農業集落排水施設の老朽化状況については、②老朽化率に示すとおり、現時点で耐用年数を超過する管路等はありませんが、処理場施設については老朽化が著しく、早期の大規模改修が必要な状況であり、事業運営の大きな課題となっています。</t>
    </r>
    <r>
      <rPr>
        <sz val="11"/>
        <color rgb="FFFF0000"/>
        <rFont val="ＭＳ ゴシック"/>
        <family val="3"/>
        <charset val="128"/>
      </rPr>
      <t xml:space="preserve">
</t>
    </r>
    <rPh sb="0" eb="2">
      <t>ホンチョウ</t>
    </rPh>
    <rPh sb="2" eb="6">
      <t>ノウギョウシュウラク</t>
    </rPh>
    <rPh sb="6" eb="8">
      <t>ハイスイ</t>
    </rPh>
    <rPh sb="8" eb="10">
      <t>シセツ</t>
    </rPh>
    <rPh sb="11" eb="16">
      <t>ロウキュウカジョウキョウ</t>
    </rPh>
    <rPh sb="23" eb="27">
      <t>ロウキュウカリツ</t>
    </rPh>
    <rPh sb="28" eb="29">
      <t>シメ</t>
    </rPh>
    <rPh sb="34" eb="37">
      <t>ゲンジテン</t>
    </rPh>
    <rPh sb="38" eb="42">
      <t>タイヨウネンスウ</t>
    </rPh>
    <rPh sb="43" eb="45">
      <t>チョウカ</t>
    </rPh>
    <rPh sb="47" eb="50">
      <t>カンロトウ</t>
    </rPh>
    <rPh sb="68" eb="71">
      <t>ロウキュウカ</t>
    </rPh>
    <rPh sb="72" eb="73">
      <t>イチジル</t>
    </rPh>
    <rPh sb="76" eb="78">
      <t>ソウキ</t>
    </rPh>
    <rPh sb="94" eb="98">
      <t>ジギョウウンエイ</t>
    </rPh>
    <rPh sb="99" eb="100">
      <t>オオ</t>
    </rPh>
    <rPh sb="102" eb="104">
      <t>カダイ</t>
    </rPh>
    <phoneticPr fontId="15"/>
  </si>
  <si>
    <t>本町の農業集落排水事業の経営は、一般会計からの繰入金に大きく依存している状況であり、今後も急速な人口減少に伴う処理区域内人口の減少やサービス需要の縮小により、厳しい経営状況が継続することが予測されます。
また、処理場施設の老朽化が進行する中で、更新需要は今後さらに増大し、多額の更新費用の確保が必要となっています。加えて、公営企業に携わる人材の確保が年々困難となっていることや、近年の職員給与費の増加、物価高騰による営業費用の増加なども、事業運営に大きな影響を及ぼしています。
このような現状と今後の見通しを総合的に考慮し、令和4年度に茨城県が改定した「生活排水ベストプラン」において、本町に4地区ある農業集落排水施設のすべてを、公共下水道へ切り替える方針を決定しました。
切り替え時期は令和15年度以降を予定しており、計画していた処理場の大規模改修は中止するとともに、当面は部分的な修繕によって施設を維持していく方針へと変更いたします。</t>
    <phoneticPr fontId="15"/>
  </si>
  <si>
    <t>①経常収支比率は118.33％と目標の100％以上を上回っており、維持管理費等の費用を下水道使用料等で賄うことが出来ている状態となっておりますが、使用料収入の不足分を一般会計繰入金で賄っていることから、引き続き改善が必要であります。
②累積欠損金比率は、欠損金が発生していない状態であります。
③流動比率は39.46％と目標の100％以上を下回っており、1年以内の支払いに対応できる現金等の流動資産が不足している状態であります。
④企業債残高対事業規模比率については、企業債償還金の全額を一般会計繰入金で賄っていることから、値は0％となっています。
⑤経費回収率は49.07％と目標の100％以上を下回っています。汚水処理費用が使用料以外の収入で賄われていることから、引き続き改善が必要であります。
⑥汚水処理原価は438.64円と類似団体平均を上回っており、費用の効率性について引き続き改善が必要であります。
⑦施設利用率は36.11％と類似団体平均を下回っており、接続率向上や施設のあり方について検討する必要があります。
⑧水洗化率は82.03％と類似団体平均を下回っており、今後も水洗化率向上に繋がる取り組みが必要であります。</t>
    <rPh sb="1" eb="3">
      <t>ケイジョウ</t>
    </rPh>
    <rPh sb="16" eb="18">
      <t>モクヒョウ</t>
    </rPh>
    <rPh sb="23" eb="25">
      <t>イジョウ</t>
    </rPh>
    <rPh sb="26" eb="28">
      <t>ウワマワ</t>
    </rPh>
    <rPh sb="33" eb="35">
      <t>イジ</t>
    </rPh>
    <rPh sb="35" eb="38">
      <t>カンリヒ</t>
    </rPh>
    <rPh sb="38" eb="39">
      <t>トウ</t>
    </rPh>
    <rPh sb="40" eb="42">
      <t>ヒヨウ</t>
    </rPh>
    <rPh sb="43" eb="46">
      <t>ゲスイドウ</t>
    </rPh>
    <rPh sb="46" eb="49">
      <t>シヨウリョウ</t>
    </rPh>
    <rPh sb="49" eb="50">
      <t>トウ</t>
    </rPh>
    <rPh sb="51" eb="52">
      <t>マカナ</t>
    </rPh>
    <rPh sb="56" eb="58">
      <t>デキ</t>
    </rPh>
    <rPh sb="61" eb="63">
      <t>ジョウタイ</t>
    </rPh>
    <rPh sb="73" eb="78">
      <t>シヨウリョウシュウニュウ</t>
    </rPh>
    <rPh sb="83" eb="85">
      <t>イッパン</t>
    </rPh>
    <rPh sb="85" eb="87">
      <t>カイケイ</t>
    </rPh>
    <rPh sb="87" eb="89">
      <t>クリイレ</t>
    </rPh>
    <rPh sb="89" eb="90">
      <t>キン</t>
    </rPh>
    <rPh sb="91" eb="92">
      <t>マカナ</t>
    </rPh>
    <rPh sb="101" eb="102">
      <t>ヒ</t>
    </rPh>
    <rPh sb="103" eb="104">
      <t>ツヅ</t>
    </rPh>
    <rPh sb="105" eb="107">
      <t>カイゼン</t>
    </rPh>
    <rPh sb="108" eb="110">
      <t>ヒツヨウ</t>
    </rPh>
    <rPh sb="118" eb="120">
      <t>ルイセキ</t>
    </rPh>
    <rPh sb="120" eb="122">
      <t>ケッソン</t>
    </rPh>
    <rPh sb="122" eb="123">
      <t>キン</t>
    </rPh>
    <rPh sb="123" eb="125">
      <t>ヒリツ</t>
    </rPh>
    <rPh sb="127" eb="130">
      <t>ケッソンキン</t>
    </rPh>
    <rPh sb="131" eb="133">
      <t>ハッセイ</t>
    </rPh>
    <rPh sb="138" eb="140">
      <t>ジョウタイ</t>
    </rPh>
    <rPh sb="148" eb="150">
      <t>リュウドウ</t>
    </rPh>
    <rPh sb="150" eb="152">
      <t>ヒリツ</t>
    </rPh>
    <rPh sb="167" eb="169">
      <t>イジョウ</t>
    </rPh>
    <rPh sb="170" eb="172">
      <t>シタマワ</t>
    </rPh>
    <rPh sb="178" eb="179">
      <t>ネン</t>
    </rPh>
    <rPh sb="179" eb="181">
      <t>イナイ</t>
    </rPh>
    <rPh sb="182" eb="184">
      <t>シハラ</t>
    </rPh>
    <rPh sb="186" eb="188">
      <t>タイオウ</t>
    </rPh>
    <rPh sb="191" eb="193">
      <t>ゲンキン</t>
    </rPh>
    <rPh sb="193" eb="194">
      <t>トウ</t>
    </rPh>
    <rPh sb="195" eb="197">
      <t>リュウドウ</t>
    </rPh>
    <rPh sb="197" eb="199">
      <t>シサン</t>
    </rPh>
    <rPh sb="200" eb="202">
      <t>フソク</t>
    </rPh>
    <rPh sb="206" eb="208">
      <t>ジョウタイ</t>
    </rPh>
    <rPh sb="262" eb="263">
      <t>アタイ</t>
    </rPh>
    <rPh sb="276" eb="278">
      <t>ケイヒ</t>
    </rPh>
    <rPh sb="278" eb="280">
      <t>カイシュウ</t>
    </rPh>
    <rPh sb="280" eb="281">
      <t>リツ</t>
    </rPh>
    <rPh sb="296" eb="298">
      <t>イジョウ</t>
    </rPh>
    <rPh sb="299" eb="301">
      <t>シタマワ</t>
    </rPh>
    <rPh sb="307" eb="313">
      <t>オスイショリヒヨウ</t>
    </rPh>
    <rPh sb="320" eb="322">
      <t>シュウニュウ</t>
    </rPh>
    <rPh sb="323" eb="324">
      <t>マカナ</t>
    </rPh>
    <rPh sb="351" eb="353">
      <t>オスイ</t>
    </rPh>
    <rPh sb="353" eb="355">
      <t>ショリ</t>
    </rPh>
    <rPh sb="355" eb="357">
      <t>ゲンカ</t>
    </rPh>
    <rPh sb="364" eb="365">
      <t>エン</t>
    </rPh>
    <rPh sb="366" eb="368">
      <t>ルイジ</t>
    </rPh>
    <rPh sb="368" eb="370">
      <t>ダンタイ</t>
    </rPh>
    <rPh sb="370" eb="372">
      <t>ヘイキン</t>
    </rPh>
    <rPh sb="373" eb="375">
      <t>ウワマワ</t>
    </rPh>
    <rPh sb="380" eb="382">
      <t>ヒヨウ</t>
    </rPh>
    <rPh sb="383" eb="386">
      <t>コウリツセイ</t>
    </rPh>
    <rPh sb="407" eb="409">
      <t>シセツ</t>
    </rPh>
    <rPh sb="409" eb="411">
      <t>リヨウ</t>
    </rPh>
    <rPh sb="411" eb="412">
      <t>リツ</t>
    </rPh>
    <rPh sb="427" eb="429">
      <t>シタマワ</t>
    </rPh>
    <rPh sb="434" eb="439">
      <t>セツゾクリツコウジョウ</t>
    </rPh>
    <rPh sb="440" eb="442">
      <t>シセツ</t>
    </rPh>
    <rPh sb="445" eb="446">
      <t>カタ</t>
    </rPh>
    <rPh sb="450" eb="452">
      <t>ケントウ</t>
    </rPh>
    <rPh sb="454" eb="456">
      <t>ヒツヨウ</t>
    </rPh>
    <rPh sb="464" eb="467">
      <t>スイセンカ</t>
    </rPh>
    <rPh sb="467" eb="468">
      <t>リツ</t>
    </rPh>
    <rPh sb="483" eb="484">
      <t>シタ</t>
    </rPh>
    <rPh sb="490" eb="492">
      <t>コンゴ</t>
    </rPh>
    <rPh sb="493" eb="495">
      <t>スイセン</t>
    </rPh>
    <rPh sb="495" eb="496">
      <t>カ</t>
    </rPh>
    <rPh sb="500" eb="501">
      <t>ツナ</t>
    </rPh>
    <rPh sb="503" eb="504">
      <t>ト</t>
    </rPh>
    <rPh sb="505" eb="506">
      <t>ク</t>
    </rPh>
    <rPh sb="508" eb="510">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</si>
</sst>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8"/>
      <color theme="3"/>
      <name val="游ゴシック Light"/>
      <family val="2"/>
      <charset val="128"/>
      <scheme val="major"/>
    </font>
    <font>
      <sz val="11"/>
      <name val="ＭＳ ゴシック"/>
      <family val="3"/>
      <charset val="128"/>
    </font>
    <font>
      <sz val="11"/>
      <color rgb="FFFF000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6B-4509-80FE-6FB573E2BA6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386B-4509-80FE-6FB573E2BA6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44.36</c:v>
                </c:pt>
                <c:pt idx="1">
                  <c:v>42.18</c:v>
                </c:pt>
                <c:pt idx="2">
                  <c:v>39.81</c:v>
                </c:pt>
                <c:pt idx="3">
                  <c:v>32.130000000000003</c:v>
                </c:pt>
                <c:pt idx="4">
                  <c:v>36.11</c:v>
                </c:pt>
              </c:numCache>
            </c:numRef>
          </c:val>
          <c:extLst>
            <c:ext xmlns:c16="http://schemas.microsoft.com/office/drawing/2014/chart" uri="{C3380CC4-5D6E-409C-BE32-E72D297353CC}">
              <c16:uniqueId val="{00000000-5348-4E60-AB56-1EBCB1031BE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5348-4E60-AB56-1EBCB1031BE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81.05</c:v>
                </c:pt>
                <c:pt idx="1">
                  <c:v>81.84</c:v>
                </c:pt>
                <c:pt idx="2">
                  <c:v>81.91</c:v>
                </c:pt>
                <c:pt idx="3">
                  <c:v>81.510000000000005</c:v>
                </c:pt>
                <c:pt idx="4">
                  <c:v>82.03</c:v>
                </c:pt>
              </c:numCache>
            </c:numRef>
          </c:val>
          <c:extLst>
            <c:ext xmlns:c16="http://schemas.microsoft.com/office/drawing/2014/chart" uri="{C3380CC4-5D6E-409C-BE32-E72D297353CC}">
              <c16:uniqueId val="{00000000-EC5A-4331-B2EF-0732F63FE5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EC5A-4331-B2EF-0732F63FE5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103.74</c:v>
                </c:pt>
                <c:pt idx="1">
                  <c:v>111.61</c:v>
                </c:pt>
                <c:pt idx="2">
                  <c:v>116.27</c:v>
                </c:pt>
                <c:pt idx="3">
                  <c:v>116.84</c:v>
                </c:pt>
                <c:pt idx="4">
                  <c:v>118.33</c:v>
                </c:pt>
              </c:numCache>
            </c:numRef>
          </c:val>
          <c:extLst>
            <c:ext xmlns:c16="http://schemas.microsoft.com/office/drawing/2014/chart" uri="{C3380CC4-5D6E-409C-BE32-E72D297353CC}">
              <c16:uniqueId val="{00000000-5574-4219-95CF-9005588630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5574-4219-95CF-9005588630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3.48</c:v>
                </c:pt>
                <c:pt idx="1">
                  <c:v>7.49</c:v>
                </c:pt>
                <c:pt idx="2">
                  <c:v>10.7</c:v>
                </c:pt>
                <c:pt idx="3">
                  <c:v>14.02</c:v>
                </c:pt>
                <c:pt idx="4">
                  <c:v>17.13</c:v>
                </c:pt>
              </c:numCache>
            </c:numRef>
          </c:val>
          <c:extLst>
            <c:ext xmlns:c16="http://schemas.microsoft.com/office/drawing/2014/chart" uri="{C3380CC4-5D6E-409C-BE32-E72D297353CC}">
              <c16:uniqueId val="{00000000-5C13-4F02-9CBE-7E10D930629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C13-4F02-9CBE-7E10D930629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43E-487B-96F6-79D16717619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343E-487B-96F6-79D16717619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69-43B3-B2C0-983579CFDBF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2869-43B3-B2C0-983579CFDBF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21.72</c:v>
                </c:pt>
                <c:pt idx="1">
                  <c:v>29.66</c:v>
                </c:pt>
                <c:pt idx="2">
                  <c:v>54.75</c:v>
                </c:pt>
                <c:pt idx="3">
                  <c:v>48.74</c:v>
                </c:pt>
                <c:pt idx="4">
                  <c:v>39.46</c:v>
                </c:pt>
              </c:numCache>
            </c:numRef>
          </c:val>
          <c:extLst>
            <c:ext xmlns:c16="http://schemas.microsoft.com/office/drawing/2014/chart" uri="{C3380CC4-5D6E-409C-BE32-E72D297353CC}">
              <c16:uniqueId val="{00000000-894F-4FDD-BD37-F1F4054602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894F-4FDD-BD37-F1F4054602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CFC-4D99-8355-A2DED153EE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CCFC-4D99-8355-A2DED153EE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60.86</c:v>
                </c:pt>
                <c:pt idx="1">
                  <c:v>60.1</c:v>
                </c:pt>
                <c:pt idx="2">
                  <c:v>51.08</c:v>
                </c:pt>
                <c:pt idx="3">
                  <c:v>58.23</c:v>
                </c:pt>
                <c:pt idx="4">
                  <c:v>49.07</c:v>
                </c:pt>
              </c:numCache>
            </c:numRef>
          </c:val>
          <c:extLst>
            <c:ext xmlns:c16="http://schemas.microsoft.com/office/drawing/2014/chart" uri="{C3380CC4-5D6E-409C-BE32-E72D297353CC}">
              <c16:uniqueId val="{00000000-90CE-43AD-BAB5-6F6A7801D00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90CE-43AD-BAB5-6F6A7801D00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334.48</c:v>
                </c:pt>
                <c:pt idx="1">
                  <c:v>341.18</c:v>
                </c:pt>
                <c:pt idx="2">
                  <c:v>408.81</c:v>
                </c:pt>
                <c:pt idx="3">
                  <c:v>366.38</c:v>
                </c:pt>
                <c:pt idx="4">
                  <c:v>438.64</c:v>
                </c:pt>
              </c:numCache>
            </c:numRef>
          </c:val>
          <c:extLst>
            <c:ext xmlns:c16="http://schemas.microsoft.com/office/drawing/2014/chart" uri="{C3380CC4-5D6E-409C-BE32-E72D297353CC}">
              <c16:uniqueId val="{00000000-3F4B-4C69-B389-05F7ECA4A32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3F4B-4C69-B389-05F7ECA4A32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R34" sqref="AR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茨城県　阿見町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50">
        <f>データ!S6</f>
        <v>49643</v>
      </c>
      <c r="AM8" s="50"/>
      <c r="AN8" s="50"/>
      <c r="AO8" s="50"/>
      <c r="AP8" s="50"/>
      <c r="AQ8" s="50"/>
      <c r="AR8" s="50"/>
      <c r="AS8" s="50"/>
      <c r="AT8" s="51">
        <f>データ!T6</f>
        <v>71.400000000000006</v>
      </c>
      <c r="AU8" s="51"/>
      <c r="AV8" s="51"/>
      <c r="AW8" s="51"/>
      <c r="AX8" s="51"/>
      <c r="AY8" s="51"/>
      <c r="AZ8" s="51"/>
      <c r="BA8" s="51"/>
      <c r="BB8" s="51">
        <f>データ!U6</f>
        <v>695.28</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15">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15">
      <c r="A10" s="2"/>
      <c r="B10" s="51" t="str">
        <f>データ!N6</f>
        <v>-</v>
      </c>
      <c r="C10" s="51"/>
      <c r="D10" s="51"/>
      <c r="E10" s="51"/>
      <c r="F10" s="51"/>
      <c r="G10" s="51"/>
      <c r="H10" s="51"/>
      <c r="I10" s="51">
        <f>データ!O6</f>
        <v>74.44</v>
      </c>
      <c r="J10" s="51"/>
      <c r="K10" s="51"/>
      <c r="L10" s="51"/>
      <c r="M10" s="51"/>
      <c r="N10" s="51"/>
      <c r="O10" s="51"/>
      <c r="P10" s="51">
        <f>データ!P6</f>
        <v>3.59</v>
      </c>
      <c r="Q10" s="51"/>
      <c r="R10" s="51"/>
      <c r="S10" s="51"/>
      <c r="T10" s="51"/>
      <c r="U10" s="51"/>
      <c r="V10" s="51"/>
      <c r="W10" s="51">
        <f>データ!Q6</f>
        <v>84.81</v>
      </c>
      <c r="X10" s="51"/>
      <c r="Y10" s="51"/>
      <c r="Z10" s="51"/>
      <c r="AA10" s="51"/>
      <c r="AB10" s="51"/>
      <c r="AC10" s="51"/>
      <c r="AD10" s="50">
        <f>データ!R6</f>
        <v>4125</v>
      </c>
      <c r="AE10" s="50"/>
      <c r="AF10" s="50"/>
      <c r="AG10" s="50"/>
      <c r="AH10" s="50"/>
      <c r="AI10" s="50"/>
      <c r="AJ10" s="50"/>
      <c r="AK10" s="2"/>
      <c r="AL10" s="50">
        <f>データ!V6</f>
        <v>1786</v>
      </c>
      <c r="AM10" s="50"/>
      <c r="AN10" s="50"/>
      <c r="AO10" s="50"/>
      <c r="AP10" s="50"/>
      <c r="AQ10" s="50"/>
      <c r="AR10" s="50"/>
      <c r="AS10" s="50"/>
      <c r="AT10" s="51">
        <f>データ!W6</f>
        <v>1.32</v>
      </c>
      <c r="AU10" s="51"/>
      <c r="AV10" s="51"/>
      <c r="AW10" s="51"/>
      <c r="AX10" s="51"/>
      <c r="AY10" s="51"/>
      <c r="AZ10" s="51"/>
      <c r="BA10" s="51"/>
      <c r="BB10" s="51">
        <f>データ!X6</f>
        <v>1353.03</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15">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YDEfUBE93A93SZaGf/EjEB3itruhTGbvsFyRA4WeT5UlF/BVoh0E9HqIQLbCTqtXKpUzIG0ReIGYEMw+yX/Pw==" saltValue="HuVUHpJu6yJIMcO313+hb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84433</v>
      </c>
      <c r="D6" s="19">
        <f t="shared" si="3"/>
        <v>46</v>
      </c>
      <c r="E6" s="19">
        <f t="shared" si="3"/>
        <v>17</v>
      </c>
      <c r="F6" s="19">
        <f t="shared" si="3"/>
        <v>5</v>
      </c>
      <c r="G6" s="19">
        <f t="shared" si="3"/>
        <v>0</v>
      </c>
      <c r="H6" s="19" t="str">
        <f t="shared" si="3"/>
        <v>茨城県　阿見町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74.44</v>
      </c>
      <c r="P6" s="20">
        <f t="shared" si="3"/>
        <v>3.59</v>
      </c>
      <c r="Q6" s="20">
        <f t="shared" si="3"/>
        <v>84.81</v>
      </c>
      <c r="R6" s="20">
        <f t="shared" si="3"/>
        <v>4125</v>
      </c>
      <c r="S6" s="20">
        <f t="shared" si="3"/>
        <v>49643</v>
      </c>
      <c r="T6" s="20">
        <f t="shared" si="3"/>
        <v>71.400000000000006</v>
      </c>
      <c r="U6" s="20">
        <f t="shared" si="3"/>
        <v>695.28</v>
      </c>
      <c r="V6" s="20">
        <f t="shared" si="3"/>
        <v>1786</v>
      </c>
      <c r="W6" s="20">
        <f t="shared" si="3"/>
        <v>1.32</v>
      </c>
      <c r="X6" s="20">
        <f t="shared" si="3"/>
        <v>1353.03</v>
      </c>
      <c r="Y6" s="21">
        <f>IF(Y7="",NA(),Y7)</f>
        <v>103.74</v>
      </c>
      <c r="Z6" s="21">
        <f t="shared" ref="Z6:AH6" si="4">IF(Z7="",NA(),Z7)</f>
        <v>111.61</v>
      </c>
      <c r="AA6" s="21">
        <f t="shared" si="4"/>
        <v>116.27</v>
      </c>
      <c r="AB6" s="21">
        <f t="shared" si="4"/>
        <v>116.84</v>
      </c>
      <c r="AC6" s="21">
        <f t="shared" si="4"/>
        <v>118.33</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21.72</v>
      </c>
      <c r="AV6" s="21">
        <f t="shared" ref="AV6:BD6" si="6">IF(AV7="",NA(),AV7)</f>
        <v>29.66</v>
      </c>
      <c r="AW6" s="21">
        <f t="shared" si="6"/>
        <v>54.75</v>
      </c>
      <c r="AX6" s="21">
        <f t="shared" si="6"/>
        <v>48.74</v>
      </c>
      <c r="AY6" s="21">
        <f t="shared" si="6"/>
        <v>39.46</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839.21</v>
      </c>
      <c r="BO6" s="21">
        <f t="shared" si="7"/>
        <v>791.46</v>
      </c>
      <c r="BP6" s="20" t="str">
        <f>IF(BP7="","",IF(BP7="-","【-】","【"&amp;SUBSTITUTE(TEXT(BP7,"#,##0.00"),"-","△")&amp;"】"))</f>
        <v>【798.10】</v>
      </c>
      <c r="BQ6" s="21">
        <f>IF(BQ7="",NA(),BQ7)</f>
        <v>60.86</v>
      </c>
      <c r="BR6" s="21">
        <f t="shared" ref="BR6:BZ6" si="8">IF(BR7="",NA(),BR7)</f>
        <v>60.1</v>
      </c>
      <c r="BS6" s="21">
        <f t="shared" si="8"/>
        <v>51.08</v>
      </c>
      <c r="BT6" s="21">
        <f t="shared" si="8"/>
        <v>58.23</v>
      </c>
      <c r="BU6" s="21">
        <f t="shared" si="8"/>
        <v>49.07</v>
      </c>
      <c r="BV6" s="21">
        <f t="shared" si="8"/>
        <v>57.08</v>
      </c>
      <c r="BW6" s="21">
        <f t="shared" si="8"/>
        <v>56.26</v>
      </c>
      <c r="BX6" s="21">
        <f t="shared" si="8"/>
        <v>52.94</v>
      </c>
      <c r="BY6" s="21">
        <f t="shared" si="8"/>
        <v>52.05</v>
      </c>
      <c r="BZ6" s="21">
        <f t="shared" si="8"/>
        <v>47.96</v>
      </c>
      <c r="CA6" s="20" t="str">
        <f>IF(CA7="","",IF(CA7="-","【-】","【"&amp;SUBSTITUTE(TEXT(CA7,"#,##0.00"),"-","△")&amp;"】"))</f>
        <v>【54.51】</v>
      </c>
      <c r="CB6" s="21">
        <f>IF(CB7="",NA(),CB7)</f>
        <v>334.48</v>
      </c>
      <c r="CC6" s="21">
        <f t="shared" ref="CC6:CK6" si="9">IF(CC7="",NA(),CC7)</f>
        <v>341.18</v>
      </c>
      <c r="CD6" s="21">
        <f t="shared" si="9"/>
        <v>408.81</v>
      </c>
      <c r="CE6" s="21">
        <f t="shared" si="9"/>
        <v>366.38</v>
      </c>
      <c r="CF6" s="21">
        <f t="shared" si="9"/>
        <v>438.64</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44.36</v>
      </c>
      <c r="CN6" s="21">
        <f t="shared" ref="CN6:CV6" si="10">IF(CN7="",NA(),CN7)</f>
        <v>42.18</v>
      </c>
      <c r="CO6" s="21">
        <f t="shared" si="10"/>
        <v>39.81</v>
      </c>
      <c r="CP6" s="21">
        <f t="shared" si="10"/>
        <v>32.130000000000003</v>
      </c>
      <c r="CQ6" s="21">
        <f t="shared" si="10"/>
        <v>36.11</v>
      </c>
      <c r="CR6" s="21">
        <f t="shared" si="10"/>
        <v>54.83</v>
      </c>
      <c r="CS6" s="21">
        <f t="shared" si="10"/>
        <v>66.53</v>
      </c>
      <c r="CT6" s="21">
        <f t="shared" si="10"/>
        <v>52.35</v>
      </c>
      <c r="CU6" s="21">
        <f t="shared" si="10"/>
        <v>46.25</v>
      </c>
      <c r="CV6" s="21">
        <f t="shared" si="10"/>
        <v>45.32</v>
      </c>
      <c r="CW6" s="20" t="str">
        <f>IF(CW7="","",IF(CW7="-","【-】","【"&amp;SUBSTITUTE(TEXT(CW7,"#,##0.00"),"-","△")&amp;"】"))</f>
        <v>【49.92】</v>
      </c>
      <c r="CX6" s="21">
        <f>IF(CX7="",NA(),CX7)</f>
        <v>81.05</v>
      </c>
      <c r="CY6" s="21">
        <f t="shared" ref="CY6:DG6" si="11">IF(CY7="",NA(),CY7)</f>
        <v>81.84</v>
      </c>
      <c r="CZ6" s="21">
        <f t="shared" si="11"/>
        <v>81.91</v>
      </c>
      <c r="DA6" s="21">
        <f t="shared" si="11"/>
        <v>81.510000000000005</v>
      </c>
      <c r="DB6" s="21">
        <f t="shared" si="11"/>
        <v>82.03</v>
      </c>
      <c r="DC6" s="21">
        <f t="shared" si="11"/>
        <v>84.7</v>
      </c>
      <c r="DD6" s="21">
        <f t="shared" si="11"/>
        <v>84.67</v>
      </c>
      <c r="DE6" s="21">
        <f t="shared" si="11"/>
        <v>84.39</v>
      </c>
      <c r="DF6" s="21">
        <f t="shared" si="11"/>
        <v>83.96</v>
      </c>
      <c r="DG6" s="21">
        <f t="shared" si="11"/>
        <v>83.54</v>
      </c>
      <c r="DH6" s="20" t="str">
        <f>IF(DH7="","",IF(DH7="-","【-】","【"&amp;SUBSTITUTE(TEXT(DH7,"#,##0.00"),"-","△")&amp;"】"))</f>
        <v>【87.80】</v>
      </c>
      <c r="DI6" s="21">
        <f>IF(DI7="",NA(),DI7)</f>
        <v>3.48</v>
      </c>
      <c r="DJ6" s="21">
        <f t="shared" ref="DJ6:DR6" si="12">IF(DJ7="",NA(),DJ7)</f>
        <v>7.49</v>
      </c>
      <c r="DK6" s="21">
        <f t="shared" si="12"/>
        <v>10.7</v>
      </c>
      <c r="DL6" s="21">
        <f t="shared" si="12"/>
        <v>14.02</v>
      </c>
      <c r="DM6" s="21">
        <f t="shared" si="12"/>
        <v>17.13</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84433</v>
      </c>
      <c r="D7" s="23">
        <v>46</v>
      </c>
      <c r="E7" s="23">
        <v>17</v>
      </c>
      <c r="F7" s="23">
        <v>5</v>
      </c>
      <c r="G7" s="23">
        <v>0</v>
      </c>
      <c r="H7" s="23" t="s">
        <v>96</v>
      </c>
      <c r="I7" s="23" t="s">
        <v>97</v>
      </c>
      <c r="J7" s="23" t="s">
        <v>98</v>
      </c>
      <c r="K7" s="23" t="s">
        <v>99</v>
      </c>
      <c r="L7" s="23" t="s">
        <v>100</v>
      </c>
      <c r="M7" s="23" t="s">
        <v>101</v>
      </c>
      <c r="N7" s="24" t="s">
        <v>102</v>
      </c>
      <c r="O7" s="24">
        <v>74.44</v>
      </c>
      <c r="P7" s="24">
        <v>3.59</v>
      </c>
      <c r="Q7" s="24">
        <v>84.81</v>
      </c>
      <c r="R7" s="24">
        <v>4125</v>
      </c>
      <c r="S7" s="24">
        <v>49643</v>
      </c>
      <c r="T7" s="24">
        <v>71.400000000000006</v>
      </c>
      <c r="U7" s="24">
        <v>695.28</v>
      </c>
      <c r="V7" s="24">
        <v>1786</v>
      </c>
      <c r="W7" s="24">
        <v>1.32</v>
      </c>
      <c r="X7" s="24">
        <v>1353.03</v>
      </c>
      <c r="Y7" s="24">
        <v>103.74</v>
      </c>
      <c r="Z7" s="24">
        <v>111.61</v>
      </c>
      <c r="AA7" s="24">
        <v>116.27</v>
      </c>
      <c r="AB7" s="24">
        <v>116.84</v>
      </c>
      <c r="AC7" s="24">
        <v>118.33</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21.72</v>
      </c>
      <c r="AV7" s="24">
        <v>29.66</v>
      </c>
      <c r="AW7" s="24">
        <v>54.75</v>
      </c>
      <c r="AX7" s="24">
        <v>48.74</v>
      </c>
      <c r="AY7" s="24">
        <v>39.46</v>
      </c>
      <c r="AZ7" s="24">
        <v>29.13</v>
      </c>
      <c r="BA7" s="24">
        <v>35.69</v>
      </c>
      <c r="BB7" s="24">
        <v>38.4</v>
      </c>
      <c r="BC7" s="24">
        <v>44.04</v>
      </c>
      <c r="BD7" s="24">
        <v>58.25</v>
      </c>
      <c r="BE7" s="24">
        <v>47.19</v>
      </c>
      <c r="BF7" s="24">
        <v>0</v>
      </c>
      <c r="BG7" s="24">
        <v>0</v>
      </c>
      <c r="BH7" s="24">
        <v>0</v>
      </c>
      <c r="BI7" s="24">
        <v>0</v>
      </c>
      <c r="BJ7" s="24">
        <v>0</v>
      </c>
      <c r="BK7" s="24">
        <v>867.83</v>
      </c>
      <c r="BL7" s="24">
        <v>791.76</v>
      </c>
      <c r="BM7" s="24">
        <v>900.82</v>
      </c>
      <c r="BN7" s="24">
        <v>839.21</v>
      </c>
      <c r="BO7" s="24">
        <v>791.46</v>
      </c>
      <c r="BP7" s="24">
        <v>798.1</v>
      </c>
      <c r="BQ7" s="24">
        <v>60.86</v>
      </c>
      <c r="BR7" s="24">
        <v>60.1</v>
      </c>
      <c r="BS7" s="24">
        <v>51.08</v>
      </c>
      <c r="BT7" s="24">
        <v>58.23</v>
      </c>
      <c r="BU7" s="24">
        <v>49.07</v>
      </c>
      <c r="BV7" s="24">
        <v>57.08</v>
      </c>
      <c r="BW7" s="24">
        <v>56.26</v>
      </c>
      <c r="BX7" s="24">
        <v>52.94</v>
      </c>
      <c r="BY7" s="24">
        <v>52.05</v>
      </c>
      <c r="BZ7" s="24">
        <v>47.96</v>
      </c>
      <c r="CA7" s="24">
        <v>54.51</v>
      </c>
      <c r="CB7" s="24">
        <v>334.48</v>
      </c>
      <c r="CC7" s="24">
        <v>341.18</v>
      </c>
      <c r="CD7" s="24">
        <v>408.81</v>
      </c>
      <c r="CE7" s="24">
        <v>366.38</v>
      </c>
      <c r="CF7" s="24">
        <v>438.64</v>
      </c>
      <c r="CG7" s="24">
        <v>274.99</v>
      </c>
      <c r="CH7" s="24">
        <v>282.08999999999997</v>
      </c>
      <c r="CI7" s="24">
        <v>303.27999999999997</v>
      </c>
      <c r="CJ7" s="24">
        <v>301.86</v>
      </c>
      <c r="CK7" s="24">
        <v>325.85000000000002</v>
      </c>
      <c r="CL7" s="24">
        <v>286.33</v>
      </c>
      <c r="CM7" s="24">
        <v>44.36</v>
      </c>
      <c r="CN7" s="24">
        <v>42.18</v>
      </c>
      <c r="CO7" s="24">
        <v>39.81</v>
      </c>
      <c r="CP7" s="24">
        <v>32.130000000000003</v>
      </c>
      <c r="CQ7" s="24">
        <v>36.11</v>
      </c>
      <c r="CR7" s="24">
        <v>54.83</v>
      </c>
      <c r="CS7" s="24">
        <v>66.53</v>
      </c>
      <c r="CT7" s="24">
        <v>52.35</v>
      </c>
      <c r="CU7" s="24">
        <v>46.25</v>
      </c>
      <c r="CV7" s="24">
        <v>45.32</v>
      </c>
      <c r="CW7" s="24">
        <v>49.92</v>
      </c>
      <c r="CX7" s="24">
        <v>81.05</v>
      </c>
      <c r="CY7" s="24">
        <v>81.84</v>
      </c>
      <c r="CZ7" s="24">
        <v>81.91</v>
      </c>
      <c r="DA7" s="24">
        <v>81.510000000000005</v>
      </c>
      <c r="DB7" s="24">
        <v>82.03</v>
      </c>
      <c r="DC7" s="24">
        <v>84.7</v>
      </c>
      <c r="DD7" s="24">
        <v>84.67</v>
      </c>
      <c r="DE7" s="24">
        <v>84.39</v>
      </c>
      <c r="DF7" s="24">
        <v>83.96</v>
      </c>
      <c r="DG7" s="24">
        <v>83.54</v>
      </c>
      <c r="DH7" s="24">
        <v>87.8</v>
      </c>
      <c r="DI7" s="24">
        <v>3.48</v>
      </c>
      <c r="DJ7" s="24">
        <v>7.49</v>
      </c>
      <c r="DK7" s="24">
        <v>10.7</v>
      </c>
      <c r="DL7" s="24">
        <v>14.02</v>
      </c>
      <c r="DM7" s="24">
        <v>17.13</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坂本 美和</cp:lastModifiedBy>
  <cp:lastPrinted>2026-01-20T02:18:11Z</cp:lastPrinted>
  <dcterms:created xsi:type="dcterms:W3CDTF">2025-12-23T06:17:54Z</dcterms:created>
  <dcterms:modified xsi:type="dcterms:W3CDTF">2026-01-28T06:05:50Z</dcterms:modified>
  <cp:category/>
</cp:coreProperties>
</file>