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misv-file\ファイルサーバー\050200_上下水道課\課共通\010 課共通全般\経営比較分析表\R6\39_阿見町\"/>
    </mc:Choice>
  </mc:AlternateContent>
  <workbookProtection workbookAlgorithmName="SHA-512" workbookHashValue="12cKcaktF7kIZxJdhDULLyvICO+EjrUjdbSTJXP7CCZYJ5B+YjVzZjexg93tJlVQynOn2pZpPE0LMshvase3ig==" workbookSaltValue="Usd/WsOQXOU2Tu22ReRDnA=="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<sst xmlns="http://schemas.openxmlformats.org/spreadsheetml/2006/main" count="236" uniqueCount="115">
  <si>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</si>
  <si>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</si>
  <si>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</si>
  <si>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</si>
  <si>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</si>
  <si>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</si>
  <si>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</si>
  <si>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</si>
  <si>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</si>
  <si>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</si>
  <si>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</si>
  <si>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</si>
  <si>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</si>
  <si>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</si>
  <si>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</si>
  <si>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</si>
  <si>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</si>
  <si>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</si>
  <si>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</si>
  <si>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</si>
  <si>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</si>
  <si>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</si>
  <si>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</si>
  <si>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</si>
  <si>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</si>
  <si>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</si>
  <si>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</si>
  <si>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</si>
  <si>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</si>
  <si>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</si>
  <si>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</si>
  <si>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</si>
  <si>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</si>
  <si>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</si>
  <si>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</si>
  <si>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</si>
  <si>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</si>
  <si>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</si>
  <si>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</si>
  <si>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</si>
  <si>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</si>
  <si>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</si>
  <si>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</si>
  <si>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</si>
  <si>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</si>
  <si>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</si>
  <si>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</si>
  <si>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</si>
  <si>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</si>
  <si>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</si>
  <si>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</si>
  <si>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</si>
  <si>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</si>
  <si>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</si>
  <si>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</si>
  <si>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</si>
  <si>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</si>
  <si>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</si>
  <si>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</si>
  <si>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</si>
  <si>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</si>
  <si>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</si>
  <si>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</si>
  <si>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</si>
  <si>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</si>
  <si>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</si>
  <si>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</si>
  <si>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</si>
  <si>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</si>
  <si>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</si>
  <si>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</si>
  <si>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</si>
  <si>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</si>
  <si>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</si>
  <si>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</si>
  <si>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</si>
  <si>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</si>
  <si>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</si>
  <si>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</si>
  <si>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</si>
  <si>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</si>
  <si>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</si>
  <si>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</si>
  <si>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</si>
  <si>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</si>
  <si>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</si>
  <si>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</si>
  <si>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</si>
  <si>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</si>
  <si>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</si>
  <si>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</si>
  <si>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</si>
  <si>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</si>
  <si>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</si>
  <si>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</si>
  <si>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</si>
  <si>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</si>
  <si>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</si>
  <si>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</si>
  <si>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</si>
  <si>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</si>
  <si>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</si>
  <si>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</si>
  <si>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</si>
  <si>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</si>
  <si>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</si>
  <si>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</si>
  <si>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</si>
  <si>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</si>
  <si>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</si>
  <si>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</si>
  <si>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</si>
  <si>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本町公共下水道施設の老朽化状況については、②老朽化率に示すとおり、現時点で耐用年数を超過する管路等はなく、老朽化が大きな課題とはなっていない状況であります。
しかし、将来的には集中的な更新等が必要となりますので、今後は長寿命化計画やストックマネジメント計画に基づき、計画的かつ予算の平準化を踏まえた更新等の老朽化対策を検討する必要があります。</t>
    <rPh sb="0" eb="2">
      <t>ホンチョウ</t>
    </rPh>
    <rPh sb="7" eb="9">
      <t>シセツ</t>
    </rPh>
    <rPh sb="10" eb="15">
      <t>ロウキュウカジョウキョウ</t>
    </rPh>
    <rPh sb="22" eb="26">
      <t>ロウキュウカリツ</t>
    </rPh>
    <rPh sb="27" eb="28">
      <t>シメ</t>
    </rPh>
    <rPh sb="33" eb="36">
      <t>ゲンジテン</t>
    </rPh>
    <rPh sb="37" eb="41">
      <t>タイヨウネンスウ</t>
    </rPh>
    <rPh sb="42" eb="44">
      <t>チョウカ</t>
    </rPh>
    <rPh sb="46" eb="49">
      <t>カンロトウ</t>
    </rPh>
    <rPh sb="53" eb="56">
      <t>ロウキュウカ</t>
    </rPh>
    <rPh sb="57" eb="58">
      <t>オオ</t>
    </rPh>
    <rPh sb="60" eb="62">
      <t>カダイ</t>
    </rPh>
    <rPh sb="70" eb="72">
      <t>ジョウキョウ</t>
    </rPh>
    <rPh sb="83" eb="86">
      <t>ショウライテキ</t>
    </rPh>
    <rPh sb="88" eb="91">
      <t>シュウチュウテキ</t>
    </rPh>
    <rPh sb="92" eb="95">
      <t>コウシントウ</t>
    </rPh>
    <rPh sb="96" eb="98">
      <t>ヒツヨウ</t>
    </rPh>
    <rPh sb="106" eb="108">
      <t>コンゴ</t>
    </rPh>
    <rPh sb="109" eb="110">
      <t>チョウ</t>
    </rPh>
    <rPh sb="110" eb="113">
      <t>ジュミョウカ</t>
    </rPh>
    <rPh sb="113" eb="115">
      <t>ケイカク</t>
    </rPh>
    <rPh sb="126" eb="128">
      <t>ケイカク</t>
    </rPh>
    <rPh sb="129" eb="130">
      <t>モト</t>
    </rPh>
    <rPh sb="138" eb="140">
      <t>ヨサン</t>
    </rPh>
    <rPh sb="141" eb="144">
      <t>ヘイジュンカ</t>
    </rPh>
    <rPh sb="145" eb="146">
      <t>フ</t>
    </rPh>
    <rPh sb="149" eb="151">
      <t>コウシン</t>
    </rPh>
    <rPh sb="151" eb="152">
      <t>トウ</t>
    </rPh>
    <rPh sb="153" eb="158">
      <t>ロウキュウカタイサク</t>
    </rPh>
    <rPh sb="159" eb="161">
      <t>ケントウ</t>
    </rPh>
    <rPh sb="163" eb="165">
      <t>ヒツヨウ</t>
    </rPh>
    <phoneticPr fontId="15"/>
  </si>
  <si>
    <t>本町の公共下水道事業は、整備推進により公共下水道の普及が進んでおり、使用料収入は維持管理費を上回っております。ですが、昨今の職員給与費の増加や物価高騰による工事費の増加などに伴い営業費用が増加しており、経常収支比率で確認すると、令和5年度決算値より減少となりました。また、財源としては、一般会計からの繰入金によって一定の水準を維持していることから、引き続き改善が必要な状況であります。
今後は、施設更新へ向けた財源の確保や、使用料収入の安定を図るための接続推進等を継続して実施するとともに、有収率向上を図るための不明水対策等を強化し、更なる健全化へ取り組んでまいります。</t>
    <rPh sb="0" eb="2">
      <t>ホンマチ</t>
    </rPh>
    <rPh sb="3" eb="8">
      <t>コウキョウゲスイドウ</t>
    </rPh>
    <rPh sb="8" eb="10">
      <t>ジギョウ</t>
    </rPh>
    <rPh sb="12" eb="16">
      <t>セイビスイシン</t>
    </rPh>
    <rPh sb="19" eb="24">
      <t>コウキョウゲスイドウ</t>
    </rPh>
    <rPh sb="25" eb="27">
      <t>フキュウ</t>
    </rPh>
    <rPh sb="28" eb="29">
      <t>スス</t>
    </rPh>
    <rPh sb="34" eb="37">
      <t>シヨウリョウ</t>
    </rPh>
    <rPh sb="37" eb="39">
      <t>シュウニュウ</t>
    </rPh>
    <rPh sb="40" eb="45">
      <t>イジカンリヒ</t>
    </rPh>
    <rPh sb="46" eb="48">
      <t>ウワマワ</t>
    </rPh>
    <rPh sb="59" eb="61">
      <t>サッコン</t>
    </rPh>
    <rPh sb="62" eb="64">
      <t>ショクイン</t>
    </rPh>
    <rPh sb="64" eb="67">
      <t>キュウヨヒ</t>
    </rPh>
    <rPh sb="68" eb="70">
      <t>ゾウカ</t>
    </rPh>
    <rPh sb="71" eb="75">
      <t>ブッカコウトウ</t>
    </rPh>
    <rPh sb="78" eb="80">
      <t>コウジ</t>
    </rPh>
    <rPh sb="80" eb="81">
      <t>ヒ</t>
    </rPh>
    <rPh sb="82" eb="84">
      <t>ゾウカ</t>
    </rPh>
    <rPh sb="87" eb="88">
      <t>トモナ</t>
    </rPh>
    <rPh sb="89" eb="93">
      <t>エイギョウヒヨウ</t>
    </rPh>
    <rPh sb="94" eb="96">
      <t>ゾウカ</t>
    </rPh>
    <rPh sb="101" eb="105">
      <t>ケイジョウシュウシ</t>
    </rPh>
    <rPh sb="105" eb="107">
      <t>ヒリツ</t>
    </rPh>
    <rPh sb="108" eb="110">
      <t>カクニン</t>
    </rPh>
    <rPh sb="114" eb="116">
      <t>レイワ</t>
    </rPh>
    <rPh sb="117" eb="119">
      <t>ネンド</t>
    </rPh>
    <rPh sb="119" eb="121">
      <t>ケッサン</t>
    </rPh>
    <rPh sb="121" eb="122">
      <t>チ</t>
    </rPh>
    <rPh sb="124" eb="126">
      <t>ゲンショウ</t>
    </rPh>
    <rPh sb="136" eb="138">
      <t>ザイゲン</t>
    </rPh>
    <rPh sb="143" eb="147">
      <t>イッパンカイケイ</t>
    </rPh>
    <rPh sb="150" eb="153">
      <t>クリイレキン</t>
    </rPh>
    <rPh sb="157" eb="159">
      <t>イッテイ</t>
    </rPh>
    <rPh sb="160" eb="162">
      <t>スイジュン</t>
    </rPh>
    <rPh sb="163" eb="165">
      <t>イジ</t>
    </rPh>
    <rPh sb="174" eb="175">
      <t>ヒ</t>
    </rPh>
    <rPh sb="176" eb="177">
      <t>ツヅ</t>
    </rPh>
    <rPh sb="178" eb="180">
      <t>カイゼン</t>
    </rPh>
    <rPh sb="181" eb="183">
      <t>ヒツヨウ</t>
    </rPh>
    <rPh sb="184" eb="186">
      <t>ジョウキョウ</t>
    </rPh>
    <rPh sb="198" eb="200">
      <t>シセツ</t>
    </rPh>
    <rPh sb="200" eb="202">
      <t>コウシン</t>
    </rPh>
    <rPh sb="203" eb="204">
      <t>ム</t>
    </rPh>
    <rPh sb="206" eb="208">
      <t>ザイゲン</t>
    </rPh>
    <rPh sb="209" eb="211">
      <t>カクホ</t>
    </rPh>
    <rPh sb="213" eb="216">
      <t>シヨウリョウ</t>
    </rPh>
    <rPh sb="216" eb="218">
      <t>シュウニュウ</t>
    </rPh>
    <rPh sb="219" eb="221">
      <t>アンテイ</t>
    </rPh>
    <rPh sb="222" eb="223">
      <t>ハカ</t>
    </rPh>
    <rPh sb="227" eb="231">
      <t>セツゾクスイシン</t>
    </rPh>
    <rPh sb="231" eb="232">
      <t>トウ</t>
    </rPh>
    <rPh sb="233" eb="235">
      <t>ケイゾク</t>
    </rPh>
    <rPh sb="237" eb="239">
      <t>ジッシ</t>
    </rPh>
    <rPh sb="246" eb="249">
      <t>ユウシュウリツ</t>
    </rPh>
    <rPh sb="249" eb="251">
      <t>コウジョウ</t>
    </rPh>
    <rPh sb="252" eb="253">
      <t>ハカ</t>
    </rPh>
    <rPh sb="257" eb="262">
      <t>フメイスイタイサク</t>
    </rPh>
    <rPh sb="262" eb="263">
      <t>トウ</t>
    </rPh>
    <rPh sb="264" eb="266">
      <t>キョウカ</t>
    </rPh>
    <rPh sb="268" eb="269">
      <t>サラ</t>
    </rPh>
    <rPh sb="271" eb="274">
      <t>ケンゼンカ</t>
    </rPh>
    <rPh sb="275" eb="276">
      <t>ト</t>
    </rPh>
    <rPh sb="277" eb="278">
      <t>ク</t>
    </rPh>
    <phoneticPr fontId="15"/>
  </si>
  <si>
    <r>
      <t>①経常収支比率は110.11％と目標の100％以上を上回っており、維持管理費等の費用を下水道使用料等で賄うことが出来ている状態となっておりますが、使用料収入の不足分を一般会計繰入金で賄っていることから、引き続き改善が必要であります。</t>
    </r>
    <r>
      <rPr>
        <sz val="11"/>
        <color rgb="FFFF0000"/>
        <rFont val="ＭＳ ゴシック"/>
        <family val="3"/>
        <charset val="128"/>
      </rPr>
      <t xml:space="preserve">
</t>
    </r>
    <r>
      <rPr>
        <sz val="11"/>
        <color theme="1"/>
        <rFont val="ＭＳ ゴシック"/>
        <family val="3"/>
        <charset val="128"/>
      </rPr>
      <t>②累積欠損金比率は、欠損金が発生していない状態であります。</t>
    </r>
    <r>
      <rPr>
        <sz val="11"/>
        <color rgb="FFFF0000"/>
        <rFont val="ＭＳ ゴシック"/>
        <family val="3"/>
        <charset val="128"/>
      </rPr>
      <t xml:space="preserve">
</t>
    </r>
    <r>
      <rPr>
        <sz val="11"/>
        <color theme="1"/>
        <rFont val="ＭＳ ゴシック"/>
        <family val="3"/>
        <charset val="128"/>
      </rPr>
      <t>③流動比率は59.20％と目標の100％以上を下回っており、1年以内の支払いに対応できる現金等の流動資産が不足している状態であります。</t>
    </r>
    <r>
      <rPr>
        <sz val="11"/>
        <color rgb="FFFF0000"/>
        <rFont val="ＭＳ ゴシック"/>
        <family val="3"/>
        <charset val="128"/>
      </rPr>
      <t xml:space="preserve">
</t>
    </r>
    <r>
      <rPr>
        <sz val="11"/>
        <color theme="1"/>
        <rFont val="ＭＳ ゴシック"/>
        <family val="3"/>
        <charset val="128"/>
      </rPr>
      <t>④企業債残高対事業規模比率は386.31％と類似団体平均を大きく下回っています。平成初期の大規模整備の財源となった企業債の償還が終了しつつあることが要因であります。</t>
    </r>
    <r>
      <rPr>
        <sz val="11"/>
        <color rgb="FFFF0000"/>
        <rFont val="ＭＳ ゴシック"/>
        <family val="3"/>
        <charset val="128"/>
      </rPr>
      <t xml:space="preserve">
</t>
    </r>
    <r>
      <rPr>
        <sz val="11"/>
        <color theme="1"/>
        <rFont val="ＭＳ ゴシック"/>
        <family val="3"/>
        <charset val="128"/>
      </rPr>
      <t>⑤経費回収率は101.66％と目標の100％をわずかに上回り、汚水処理費用を使用料収入で賄うことが出来ている状態として改善傾向にあります。</t>
    </r>
    <r>
      <rPr>
        <sz val="11"/>
        <color rgb="FFFF0000"/>
        <rFont val="ＭＳ ゴシック"/>
        <family val="3"/>
        <charset val="128"/>
      </rPr>
      <t xml:space="preserve">
</t>
    </r>
    <r>
      <rPr>
        <sz val="11"/>
        <color theme="1"/>
        <rFont val="ＭＳ ゴシック"/>
        <family val="3"/>
        <charset val="128"/>
      </rPr>
      <t>⑥汚水処理原価は154.45円と類似団体平均を下回っており、費用の効率性については大きな問題はないと考えられます。</t>
    </r>
    <r>
      <rPr>
        <sz val="11"/>
        <color rgb="FFFF0000"/>
        <rFont val="ＭＳ ゴシック"/>
        <family val="3"/>
        <charset val="128"/>
      </rPr>
      <t xml:space="preserve">
</t>
    </r>
    <r>
      <rPr>
        <sz val="11"/>
        <color theme="1"/>
        <rFont val="ＭＳ ゴシック"/>
        <family val="3"/>
        <charset val="128"/>
      </rPr>
      <t>⑦施設利用率については、本町では処理場を保有していないため、分析の対象外となります。</t>
    </r>
    <r>
      <rPr>
        <sz val="11"/>
        <color rgb="FFFF0000"/>
        <rFont val="ＭＳ ゴシック"/>
        <family val="3"/>
        <charset val="128"/>
      </rPr>
      <t xml:space="preserve">
</t>
    </r>
    <r>
      <rPr>
        <sz val="11"/>
        <color theme="1"/>
        <rFont val="ＭＳ ゴシック"/>
        <family val="3"/>
        <charset val="128"/>
      </rPr>
      <t>⑧水洗化率は95.20％と昨年度より減少となりました。これは筑見区の供用開始に伴い、未接続者が大幅に増加したことによります。筑見区については、令和8年度までに全世帯接続完了に向けた取り組みを行っており、引き続き水洗化率の向上に取り組みます。</t>
    </r>
    <rPh sb="482" eb="485">
      <t>サクネンド</t>
    </rPh>
    <rPh sb="487" eb="489">
      <t>ゲンショウ</t>
    </rPh>
    <rPh sb="511" eb="514">
      <t>ミセツゾク</t>
    </rPh>
    <rPh sb="514" eb="515">
      <t>シャ</t>
    </rPh>
    <rPh sb="516" eb="518">
      <t>オオハバ</t>
    </rPh>
    <rPh sb="519" eb="521">
      <t>ゾウカ</t>
    </rPh>
    <rPh sb="540" eb="542">
      <t>レイワ</t>
    </rPh>
    <rPh sb="543" eb="545">
      <t>ネンド</t>
    </rPh>
    <rPh sb="548" eb="551">
      <t>ゼンセタイ</t>
    </rPh>
    <rPh sb="551" eb="553">
      <t>セツゾク</t>
    </rPh>
    <rPh sb="553" eb="555">
      <t>カンリョウ</t>
    </rPh>
    <rPh sb="556" eb="557">
      <t>ム</t>
    </rPh>
    <rPh sb="559" eb="560">
      <t>ト</t>
    </rPh>
    <rPh sb="561" eb="562">
      <t>ク</t>
    </rPh>
    <rPh sb="564" eb="565">
      <t>オコナ</t>
    </rPh>
    <rPh sb="570" eb="571">
      <t>ヒ</t>
    </rPh>
    <rPh sb="572" eb="573">
      <t>ツヅ</t>
    </rPh>
    <rPh sb="574" eb="578">
      <t>スイセンカリツ</t>
    </rPh>
    <rPh sb="579" eb="581">
      <t>コウジョウ</t>
    </rPh>
    <rPh sb="582" eb="583">
      <t>ト</t>
    </rPh>
    <rPh sb="584" eb="58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</si>
</sst>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7.0000000000000007E-2</c:v>
                </c:pt>
                <c:pt idx="2">
                  <c:v>0.03</c:v>
                </c:pt>
                <c:pt idx="3">
                  <c:v>0.03</c:v>
                </c:pt>
                <c:pt idx="4" formatCode="#,##0.00;&quot;△&quot;#,##0.00">
                  <c:v>0</c:v>
                </c:pt>
              </c:numCache>
            </c:numRef>
          </c:val>
          <c:extLst>
            <c:ext xmlns:c16="http://schemas.microsoft.com/office/drawing/2014/chart" uri="{C3380CC4-5D6E-409C-BE32-E72D297353CC}">
              <c16:uniqueId val="{00000000-5FD1-4C66-97E0-4C3163836B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FD1-4C66-97E0-4C3163836B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1A-455E-8AB3-0EF02C20B8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B11A-455E-8AB3-0EF02C20B8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98.32</c:v>
                </c:pt>
                <c:pt idx="1">
                  <c:v>98.68</c:v>
                </c:pt>
                <c:pt idx="2">
                  <c:v>98.75</c:v>
                </c:pt>
                <c:pt idx="3">
                  <c:v>98.79</c:v>
                </c:pt>
                <c:pt idx="4">
                  <c:v>95.2</c:v>
                </c:pt>
              </c:numCache>
            </c:numRef>
          </c:val>
          <c:extLst>
            <c:ext xmlns:c16="http://schemas.microsoft.com/office/drawing/2014/chart" uri="{C3380CC4-5D6E-409C-BE32-E72D297353CC}">
              <c16:uniqueId val="{00000000-40C7-4AB9-A840-335C79C99B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0C7-4AB9-A840-335C79C99B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117.6</c:v>
                </c:pt>
                <c:pt idx="1">
                  <c:v>114.79</c:v>
                </c:pt>
                <c:pt idx="2">
                  <c:v>111.09</c:v>
                </c:pt>
                <c:pt idx="3">
                  <c:v>113.01</c:v>
                </c:pt>
                <c:pt idx="4">
                  <c:v>110.11</c:v>
                </c:pt>
              </c:numCache>
            </c:numRef>
          </c:val>
          <c:extLst>
            <c:ext xmlns:c16="http://schemas.microsoft.com/office/drawing/2014/chart" uri="{C3380CC4-5D6E-409C-BE32-E72D297353CC}">
              <c16:uniqueId val="{00000000-6EAA-4A1A-B657-36A3188A46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EAA-4A1A-B657-36A3188A46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2.96</c:v>
                </c:pt>
                <c:pt idx="1">
                  <c:v>5.86</c:v>
                </c:pt>
                <c:pt idx="2">
                  <c:v>8.5399999999999991</c:v>
                </c:pt>
                <c:pt idx="3">
                  <c:v>11.08</c:v>
                </c:pt>
                <c:pt idx="4">
                  <c:v>13.56</c:v>
                </c:pt>
              </c:numCache>
            </c:numRef>
          </c:val>
          <c:extLst>
            <c:ext xmlns:c16="http://schemas.microsoft.com/office/drawing/2014/chart" uri="{C3380CC4-5D6E-409C-BE32-E72D297353CC}">
              <c16:uniqueId val="{00000000-294A-4764-92D3-9257F6C762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94A-4764-92D3-9257F6C762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E-4C99-B10F-51BFEEBF4E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97E-4C99-B10F-51BFEEBF4E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C-4499-8D37-BB78BB2E5B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5E8C-4499-8D37-BB78BB2E5B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47.28</c:v>
                </c:pt>
                <c:pt idx="1">
                  <c:v>42</c:v>
                </c:pt>
                <c:pt idx="2">
                  <c:v>38.729999999999997</c:v>
                </c:pt>
                <c:pt idx="3">
                  <c:v>61.95</c:v>
                </c:pt>
                <c:pt idx="4">
                  <c:v>59.2</c:v>
                </c:pt>
              </c:numCache>
            </c:numRef>
          </c:val>
          <c:extLst>
            <c:ext xmlns:c16="http://schemas.microsoft.com/office/drawing/2014/chart" uri="{C3380CC4-5D6E-409C-BE32-E72D297353CC}">
              <c16:uniqueId val="{00000000-CD20-4ED9-B60E-0B79FC0EC3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D20-4ED9-B60E-0B79FC0EC3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340.71</c:v>
                </c:pt>
                <c:pt idx="1">
                  <c:v>402.52</c:v>
                </c:pt>
                <c:pt idx="2">
                  <c:v>414.86</c:v>
                </c:pt>
                <c:pt idx="3">
                  <c:v>396.48</c:v>
                </c:pt>
                <c:pt idx="4">
                  <c:v>386.31</c:v>
                </c:pt>
              </c:numCache>
            </c:numRef>
          </c:val>
          <c:extLst>
            <c:ext xmlns:c16="http://schemas.microsoft.com/office/drawing/2014/chart" uri="{C3380CC4-5D6E-409C-BE32-E72D297353CC}">
              <c16:uniqueId val="{00000000-DF89-4433-9C85-79A7ABA9A1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F89-4433-9C85-79A7ABA9A1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97.52</c:v>
                </c:pt>
                <c:pt idx="1">
                  <c:v>98.69</c:v>
                </c:pt>
                <c:pt idx="2">
                  <c:v>101.75</c:v>
                </c:pt>
                <c:pt idx="3">
                  <c:v>102.02</c:v>
                </c:pt>
                <c:pt idx="4">
                  <c:v>101.66</c:v>
                </c:pt>
              </c:numCache>
            </c:numRef>
          </c:val>
          <c:extLst>
            <c:ext xmlns:c16="http://schemas.microsoft.com/office/drawing/2014/chart" uri="{C3380CC4-5D6E-409C-BE32-E72D297353CC}">
              <c16:uniqueId val="{00000000-675B-4E2E-91FE-A0CD3A2BD2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75B-4E2E-91FE-A0CD3A2BD2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159.41</c:v>
                </c:pt>
                <c:pt idx="1">
                  <c:v>157.79</c:v>
                </c:pt>
                <c:pt idx="2">
                  <c:v>153.54</c:v>
                </c:pt>
                <c:pt idx="3">
                  <c:v>153.78</c:v>
                </c:pt>
                <c:pt idx="4">
                  <c:v>154.44999999999999</c:v>
                </c:pt>
              </c:numCache>
            </c:numRef>
          </c:val>
          <c:extLst>
            <c:ext xmlns:c16="http://schemas.microsoft.com/office/drawing/2014/chart" uri="{C3380CC4-5D6E-409C-BE32-E72D297353CC}">
              <c16:uniqueId val="{00000000-5F58-435B-A860-3EF09CB93E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F58-435B-A860-3EF09CB93E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30" zoomScaleNormal="130" workbookViewId="0">
      <selection activeCell="BD16" sqref="BD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阿見町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Bd1</v>
      </c>
      <c r="X8" s="76"/>
      <c r="Y8" s="76"/>
      <c r="Z8" s="76"/>
      <c r="AA8" s="76"/>
      <c r="AB8" s="76"/>
      <c r="AC8" s="76"/>
      <c r="AD8" s="77" t="str">
        <f>データ!$M$6</f>
        <v>非設置</v>
      </c>
      <c r="AE8" s="77"/>
      <c r="AF8" s="77"/>
      <c r="AG8" s="77"/>
      <c r="AH8" s="77"/>
      <c r="AI8" s="77"/>
      <c r="AJ8" s="77"/>
      <c r="AK8" s="3"/>
      <c r="AL8" s="50">
        <f>データ!S6</f>
        <v>49643</v>
      </c>
      <c r="AM8" s="50"/>
      <c r="AN8" s="50"/>
      <c r="AO8" s="50"/>
      <c r="AP8" s="50"/>
      <c r="AQ8" s="50"/>
      <c r="AR8" s="50"/>
      <c r="AS8" s="50"/>
      <c r="AT8" s="51">
        <f>データ!T6</f>
        <v>71.400000000000006</v>
      </c>
      <c r="AU8" s="51"/>
      <c r="AV8" s="51"/>
      <c r="AW8" s="51"/>
      <c r="AX8" s="51"/>
      <c r="AY8" s="51"/>
      <c r="AZ8" s="51"/>
      <c r="BA8" s="51"/>
      <c r="BB8" s="51">
        <f>データ!U6</f>
        <v>695.28</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78.27</v>
      </c>
      <c r="J10" s="51"/>
      <c r="K10" s="51"/>
      <c r="L10" s="51"/>
      <c r="M10" s="51"/>
      <c r="N10" s="51"/>
      <c r="O10" s="51"/>
      <c r="P10" s="51">
        <f>データ!P6</f>
        <v>75.14</v>
      </c>
      <c r="Q10" s="51"/>
      <c r="R10" s="51"/>
      <c r="S10" s="51"/>
      <c r="T10" s="51"/>
      <c r="U10" s="51"/>
      <c r="V10" s="51"/>
      <c r="W10" s="51">
        <f>データ!Q6</f>
        <v>72.3</v>
      </c>
      <c r="X10" s="51"/>
      <c r="Y10" s="51"/>
      <c r="Z10" s="51"/>
      <c r="AA10" s="51"/>
      <c r="AB10" s="51"/>
      <c r="AC10" s="51"/>
      <c r="AD10" s="50">
        <f>データ!R6</f>
        <v>2750</v>
      </c>
      <c r="AE10" s="50"/>
      <c r="AF10" s="50"/>
      <c r="AG10" s="50"/>
      <c r="AH10" s="50"/>
      <c r="AI10" s="50"/>
      <c r="AJ10" s="50"/>
      <c r="AK10" s="2"/>
      <c r="AL10" s="50">
        <f>データ!V6</f>
        <v>37381</v>
      </c>
      <c r="AM10" s="50"/>
      <c r="AN10" s="50"/>
      <c r="AO10" s="50"/>
      <c r="AP10" s="50"/>
      <c r="AQ10" s="50"/>
      <c r="AR10" s="50"/>
      <c r="AS10" s="50"/>
      <c r="AT10" s="51">
        <f>データ!W6</f>
        <v>12.36</v>
      </c>
      <c r="AU10" s="51"/>
      <c r="AV10" s="51"/>
      <c r="AW10" s="51"/>
      <c r="AX10" s="51"/>
      <c r="AY10" s="51"/>
      <c r="AZ10" s="51"/>
      <c r="BA10" s="51"/>
      <c r="BB10" s="51">
        <f>データ!X6</f>
        <v>3024.35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gN3RegpVFU9O+2dJ5pbkINCa8Lz+YAGfaHRT3opgSpliKXgMOW7XWkfioPjjc8x+8nasFvtHVhZf03yJog3jQ==" saltValue="4bvazmkWVhpQL1q/rx5Z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84433</v>
      </c>
      <c r="D6" s="19">
        <f t="shared" si="3"/>
        <v>46</v>
      </c>
      <c r="E6" s="19">
        <f t="shared" si="3"/>
        <v>17</v>
      </c>
      <c r="F6" s="19">
        <f t="shared" si="3"/>
        <v>1</v>
      </c>
      <c r="G6" s="19">
        <f t="shared" si="3"/>
        <v>0</v>
      </c>
      <c r="H6" s="19" t="str">
        <f t="shared" si="3"/>
        <v>茨城県　阿見町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78.27</v>
      </c>
      <c r="P6" s="20">
        <f t="shared" si="3"/>
        <v>75.14</v>
      </c>
      <c r="Q6" s="20">
        <f t="shared" si="3"/>
        <v>72.3</v>
      </c>
      <c r="R6" s="20">
        <f t="shared" si="3"/>
        <v>2750</v>
      </c>
      <c r="S6" s="20">
        <f t="shared" si="3"/>
        <v>49643</v>
      </c>
      <c r="T6" s="20">
        <f t="shared" si="3"/>
        <v>71.400000000000006</v>
      </c>
      <c r="U6" s="20">
        <f t="shared" si="3"/>
        <v>695.28</v>
      </c>
      <c r="V6" s="20">
        <f t="shared" si="3"/>
        <v>37381</v>
      </c>
      <c r="W6" s="20">
        <f t="shared" si="3"/>
        <v>12.36</v>
      </c>
      <c r="X6" s="20">
        <f t="shared" si="3"/>
        <v>3024.35</v>
      </c>
      <c r="Y6" s="21">
        <f>IF(Y7="",NA(),Y7)</f>
        <v>117.6</v>
      </c>
      <c r="Z6" s="21">
        <f t="shared" ref="Z6:AH6" si="4">IF(Z7="",NA(),Z7)</f>
        <v>114.79</v>
      </c>
      <c r="AA6" s="21">
        <f t="shared" si="4"/>
        <v>111.09</v>
      </c>
      <c r="AB6" s="21">
        <f t="shared" si="4"/>
        <v>113.01</v>
      </c>
      <c r="AC6" s="21">
        <f t="shared" si="4"/>
        <v>110.11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47.28</v>
      </c>
      <c r="AV6" s="21">
        <f t="shared" ref="AV6:BD6" si="6">IF(AV7="",NA(),AV7)</f>
        <v>42</v>
      </c>
      <c r="AW6" s="21">
        <f t="shared" si="6"/>
        <v>38.729999999999997</v>
      </c>
      <c r="AX6" s="21">
        <f t="shared" si="6"/>
        <v>61.95</v>
      </c>
      <c r="AY6" s="21">
        <f t="shared" si="6"/>
        <v>59.2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340.71</v>
      </c>
      <c r="BG6" s="21">
        <f t="shared" ref="BG6:BO6" si="7">IF(BG7="",NA(),BG7)</f>
        <v>402.52</v>
      </c>
      <c r="BH6" s="21">
        <f t="shared" si="7"/>
        <v>414.86</v>
      </c>
      <c r="BI6" s="21">
        <f t="shared" si="7"/>
        <v>396.48</v>
      </c>
      <c r="BJ6" s="21">
        <f t="shared" si="7"/>
        <v>386.31</v>
      </c>
      <c r="BK6" s="21">
        <f t="shared" si="7"/>
        <v>857.88</v>
      </c>
      <c r="BL6" s="21">
        <f t="shared" si="7"/>
        <v>825.1</v>
      </c>
      <c r="BM6" s="21">
        <f t="shared" si="7"/>
        <v>789.87</v>
      </c>
      <c r="BN6" s="21">
        <f t="shared" si="7"/>
        <v>749.43</v>
      </c>
      <c r="BO6" s="21">
        <f t="shared" si="7"/>
        <v>698.04</v>
      </c>
      <c r="BP6" s="20" t="str">
        <f>IF(BP7="","",IF(BP7="-","【-】","【"&amp;SUBSTITUTE(TEXT(BP7,"#,##0.00"),"-","△")&amp;"】"))</f>
        <v>【602.56】</v>
      </c>
      <c r="BQ6" s="21">
        <f>IF(BQ7="",NA(),BQ7)</f>
        <v>97.52</v>
      </c>
      <c r="BR6" s="21">
        <f t="shared" ref="BR6:BZ6" si="8">IF(BR7="",NA(),BR7)</f>
        <v>98.69</v>
      </c>
      <c r="BS6" s="21">
        <f t="shared" si="8"/>
        <v>101.75</v>
      </c>
      <c r="BT6" s="21">
        <f t="shared" si="8"/>
        <v>102.02</v>
      </c>
      <c r="BU6" s="21">
        <f t="shared" si="8"/>
        <v>101.66</v>
      </c>
      <c r="BV6" s="21">
        <f t="shared" si="8"/>
        <v>94.97</v>
      </c>
      <c r="BW6" s="21">
        <f t="shared" si="8"/>
        <v>97.07</v>
      </c>
      <c r="BX6" s="21">
        <f t="shared" si="8"/>
        <v>98.06</v>
      </c>
      <c r="BY6" s="21">
        <f t="shared" si="8"/>
        <v>98.46</v>
      </c>
      <c r="BZ6" s="21">
        <f t="shared" si="8"/>
        <v>97.98</v>
      </c>
      <c r="CA6" s="20" t="str">
        <f>IF(CA7="","",IF(CA7="-","【-】","【"&amp;SUBSTITUTE(TEXT(CA7,"#,##0.00"),"-","△")&amp;"】"))</f>
        <v>【97.94】</v>
      </c>
      <c r="CB6" s="21">
        <f>IF(CB7="",NA(),CB7)</f>
        <v>159.41</v>
      </c>
      <c r="CC6" s="21">
        <f t="shared" ref="CC6:CK6" si="9">IF(CC7="",NA(),CC7)</f>
        <v>157.79</v>
      </c>
      <c r="CD6" s="21">
        <f t="shared" si="9"/>
        <v>153.54</v>
      </c>
      <c r="CE6" s="21">
        <f t="shared" si="9"/>
        <v>153.78</v>
      </c>
      <c r="CF6" s="21">
        <f t="shared" si="9"/>
        <v>154.44999999999999</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98.32</v>
      </c>
      <c r="CY6" s="21">
        <f t="shared" ref="CY6:DG6" si="11">IF(CY7="",NA(),CY7)</f>
        <v>98.68</v>
      </c>
      <c r="CZ6" s="21">
        <f t="shared" si="11"/>
        <v>98.75</v>
      </c>
      <c r="DA6" s="21">
        <f t="shared" si="11"/>
        <v>98.79</v>
      </c>
      <c r="DB6" s="21">
        <f t="shared" si="11"/>
        <v>95.2</v>
      </c>
      <c r="DC6" s="21">
        <f t="shared" si="11"/>
        <v>92.72</v>
      </c>
      <c r="DD6" s="21">
        <f t="shared" si="11"/>
        <v>92.88</v>
      </c>
      <c r="DE6" s="21">
        <f t="shared" si="11"/>
        <v>92.9</v>
      </c>
      <c r="DF6" s="21">
        <f t="shared" si="11"/>
        <v>92.89</v>
      </c>
      <c r="DG6" s="21">
        <f t="shared" si="11"/>
        <v>93.08</v>
      </c>
      <c r="DH6" s="20" t="str">
        <f>IF(DH7="","",IF(DH7="-","【-】","【"&amp;SUBSTITUTE(TEXT(DH7,"#,##0.00"),"-","△")&amp;"】"))</f>
        <v>【96.00】</v>
      </c>
      <c r="DI6" s="21">
        <f>IF(DI7="",NA(),DI7)</f>
        <v>2.96</v>
      </c>
      <c r="DJ6" s="21">
        <f t="shared" ref="DJ6:DR6" si="12">IF(DJ7="",NA(),DJ7)</f>
        <v>5.86</v>
      </c>
      <c r="DK6" s="21">
        <f t="shared" si="12"/>
        <v>8.5399999999999991</v>
      </c>
      <c r="DL6" s="21">
        <f t="shared" si="12"/>
        <v>11.08</v>
      </c>
      <c r="DM6" s="21">
        <f t="shared" si="12"/>
        <v>13.56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0.15</v>
      </c>
      <c r="EF6" s="21">
        <f t="shared" ref="EF6:EN6" si="14">IF(EF7="",NA(),EF7)</f>
        <v>7.0000000000000007E-2</v>
      </c>
      <c r="EG6" s="21">
        <f t="shared" si="14"/>
        <v>0.03</v>
      </c>
      <c r="EH6" s="21">
        <f t="shared" si="14"/>
        <v>0.03</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84433</v>
      </c>
      <c r="D7" s="23">
        <v>46</v>
      </c>
      <c r="E7" s="23">
        <v>17</v>
      </c>
      <c r="F7" s="23">
        <v>1</v>
      </c>
      <c r="G7" s="23">
        <v>0</v>
      </c>
      <c r="H7" s="23" t="s">
        <v>96</v>
      </c>
      <c r="I7" s="23" t="s">
        <v>97</v>
      </c>
      <c r="J7" s="23" t="s">
        <v>98</v>
      </c>
      <c r="K7" s="23" t="s">
        <v>99</v>
      </c>
      <c r="L7" s="23" t="s">
        <v>100</v>
      </c>
      <c r="M7" s="23" t="s">
        <v>101</v>
      </c>
      <c r="N7" s="24" t="s">
        <v>102</v>
      </c>
      <c r="O7" s="24">
        <v>78.27</v>
      </c>
      <c r="P7" s="24">
        <v>75.14</v>
      </c>
      <c r="Q7" s="24">
        <v>72.3</v>
      </c>
      <c r="R7" s="24">
        <v>2750</v>
      </c>
      <c r="S7" s="24">
        <v>49643</v>
      </c>
      <c r="T7" s="24">
        <v>71.400000000000006</v>
      </c>
      <c r="U7" s="24">
        <v>695.28</v>
      </c>
      <c r="V7" s="24">
        <v>37381</v>
      </c>
      <c r="W7" s="24">
        <v>12.36</v>
      </c>
      <c r="X7" s="24">
        <v>3024.35</v>
      </c>
      <c r="Y7" s="24">
        <v>117.6</v>
      </c>
      <c r="Z7" s="24">
        <v>114.79</v>
      </c>
      <c r="AA7" s="24">
        <v>111.09</v>
      </c>
      <c r="AB7" s="24">
        <v>113.01</v>
      </c>
      <c r="AC7" s="24">
        <v>110.11</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47.28</v>
      </c>
      <c r="AV7" s="24">
        <v>42</v>
      </c>
      <c r="AW7" s="24">
        <v>38.729999999999997</v>
      </c>
      <c r="AX7" s="24">
        <v>61.95</v>
      </c>
      <c r="AY7" s="24">
        <v>59.2</v>
      </c>
      <c r="AZ7" s="24">
        <v>67.930000000000007</v>
      </c>
      <c r="BA7" s="24">
        <v>68.53</v>
      </c>
      <c r="BB7" s="24">
        <v>69.180000000000007</v>
      </c>
      <c r="BC7" s="24">
        <v>76.319999999999993</v>
      </c>
      <c r="BD7" s="24">
        <v>80.33</v>
      </c>
      <c r="BE7" s="24">
        <v>82.75</v>
      </c>
      <c r="BF7" s="24">
        <v>340.71</v>
      </c>
      <c r="BG7" s="24">
        <v>402.52</v>
      </c>
      <c r="BH7" s="24">
        <v>414.86</v>
      </c>
      <c r="BI7" s="24">
        <v>396.48</v>
      </c>
      <c r="BJ7" s="24">
        <v>386.31</v>
      </c>
      <c r="BK7" s="24">
        <v>857.88</v>
      </c>
      <c r="BL7" s="24">
        <v>825.1</v>
      </c>
      <c r="BM7" s="24">
        <v>789.87</v>
      </c>
      <c r="BN7" s="24">
        <v>749.43</v>
      </c>
      <c r="BO7" s="24">
        <v>698.04</v>
      </c>
      <c r="BP7" s="24">
        <v>602.55999999999995</v>
      </c>
      <c r="BQ7" s="24">
        <v>97.52</v>
      </c>
      <c r="BR7" s="24">
        <v>98.69</v>
      </c>
      <c r="BS7" s="24">
        <v>101.75</v>
      </c>
      <c r="BT7" s="24">
        <v>102.02</v>
      </c>
      <c r="BU7" s="24">
        <v>101.66</v>
      </c>
      <c r="BV7" s="24">
        <v>94.97</v>
      </c>
      <c r="BW7" s="24">
        <v>97.07</v>
      </c>
      <c r="BX7" s="24">
        <v>98.06</v>
      </c>
      <c r="BY7" s="24">
        <v>98.46</v>
      </c>
      <c r="BZ7" s="24">
        <v>97.98</v>
      </c>
      <c r="CA7" s="24">
        <v>97.94</v>
      </c>
      <c r="CB7" s="24">
        <v>159.41</v>
      </c>
      <c r="CC7" s="24">
        <v>157.79</v>
      </c>
      <c r="CD7" s="24">
        <v>153.54</v>
      </c>
      <c r="CE7" s="24">
        <v>153.78</v>
      </c>
      <c r="CF7" s="24">
        <v>154.44999999999999</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98.32</v>
      </c>
      <c r="CY7" s="24">
        <v>98.68</v>
      </c>
      <c r="CZ7" s="24">
        <v>98.75</v>
      </c>
      <c r="DA7" s="24">
        <v>98.79</v>
      </c>
      <c r="DB7" s="24">
        <v>95.2</v>
      </c>
      <c r="DC7" s="24">
        <v>92.72</v>
      </c>
      <c r="DD7" s="24">
        <v>92.88</v>
      </c>
      <c r="DE7" s="24">
        <v>92.9</v>
      </c>
      <c r="DF7" s="24">
        <v>92.89</v>
      </c>
      <c r="DG7" s="24">
        <v>93.08</v>
      </c>
      <c r="DH7" s="24">
        <v>96</v>
      </c>
      <c r="DI7" s="24">
        <v>2.96</v>
      </c>
      <c r="DJ7" s="24">
        <v>5.86</v>
      </c>
      <c r="DK7" s="24">
        <v>8.5399999999999991</v>
      </c>
      <c r="DL7" s="24">
        <v>11.08</v>
      </c>
      <c r="DM7" s="24">
        <v>13.56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0.15</v>
      </c>
      <c r="EF7" s="24">
        <v>7.0000000000000007E-2</v>
      </c>
      <c r="EG7" s="24">
        <v>0.03</v>
      </c>
      <c r="EH7" s="24">
        <v>0.03</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美和</cp:lastModifiedBy>
  <cp:lastPrinted>2026-01-20T05:04:12Z</cp:lastPrinted>
  <dcterms:created xsi:type="dcterms:W3CDTF">2025-12-23T05:57:56Z</dcterms:created>
  <dcterms:modified xsi:type="dcterms:W3CDTF">2026-01-28T06:05:25Z</dcterms:modified>
  <cp:category/>
</cp:coreProperties>
</file>