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09512\Downloads\"/>
    </mc:Choice>
  </mc:AlternateContent>
  <workbookProtection workbookAlgorithmName="SHA-512" workbookHashValue="s3LAT5vr3O9tJRMYTRGpGra3WbOT+mbwq2iTS994CYEz8yLZenBtG8a5wpuV20ZtEAvjsN1K42ZhPLRMUDGJGw==" workbookSaltValue="HiAkdxTER2/9ZFR6Y2te1A==" workbookSpinCount="100000" lockStructure="1"/>
  <bookViews>
    <workbookView xWindow="0" yWindow="0" windowWidth="19170" windowHeight="74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BB10" i="4"/>
  <c r="AT10" i="4"/>
  <c r="AL10" i="4"/>
  <c r="W10" i="4"/>
  <c r="P10" i="4"/>
  <c r="I10"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<sst xmlns="http://schemas.openxmlformats.org/spreadsheetml/2006/main" count="228" uniqueCount="113">
  <si>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</si>
  <si>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</si>
  <si>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</si>
  <si>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</si>
  <si>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</si>
  <si>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</si>
  <si>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</si>
  <si>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</si>
  <si>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</si>
  <si>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</si>
  <si>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</si>
  <si>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</si>
  <si>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</si>
  <si>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</si>
  <si>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</si>
  <si>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</si>
  <si>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</si>
  <si>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</si>
  <si>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</si>
  <si>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</si>
  <si>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</si>
  <si>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</si>
  <si>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</si>
  <si>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</si>
  <si>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</si>
  <si>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</si>
  <si>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</si>
  <si>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</si>
  <si>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</si>
  <si>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</si>
  <si>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</si>
  <si>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</si>
  <si>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</si>
  <si>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</si>
  <si>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</si>
  <si>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</si>
  <si>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</si>
  <si>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</si>
  <si>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</si>
  <si>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</si>
  <si>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</si>
  <si>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</si>
  <si>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</si>
  <si>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</si>
  <si>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</si>
  <si>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</si>
  <si>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</si>
  <si>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</si>
  <si>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</si>
  <si>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</si>
  <si>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</si>
  <si>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</si>
  <si>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</si>
  <si>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</si>
  <si>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</si>
  <si>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</si>
  <si>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</si>
  <si>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</si>
  <si>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</si>
  <si>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</si>
  <si>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</si>
  <si>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</si>
  <si>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</si>
  <si>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</si>
  <si>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</si>
  <si>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</si>
  <si>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</si>
  <si>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</si>
  <si>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</si>
  <si>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</si>
  <si>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</si>
  <si>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</si>
  <si>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</si>
  <si>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</si>
  <si>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</si>
  <si>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</si>
  <si>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</si>
  <si>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</si>
  <si>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</si>
  <si>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</si>
  <si>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</si>
  <si>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</si>
  <si>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</si>
  <si>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</si>
  <si>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</si>
  <si>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</si>
  <si>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</si>
  <si>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</si>
  <si>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</si>
  <si>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</si>
  <si>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</si>
  <si>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</si>
  <si>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</si>
  <si>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阿見町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</si>
  <si>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</si>
  <si>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</si>
  <si>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</si>
  <si>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</si>
  <si>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</si>
  <si>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</si>
  <si>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</si>
  <si>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</si>
  <si>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</si>
  <si>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</si>
  <si>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</si>
  <si>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</si>
  <si>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</si>
  <si>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</si>
  <si>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</si>
  <si>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</si>
  <si>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町水道事業の経営状況は、現時点では健全な水準を維持していますが、今後は、施設更新へ向けた財源の確保や、物価高騰等の社会情勢の変化を見据えた事業計画について検討しながら、健全な経営状況の維持に努めていく必要があります。
　なお、管路経年化率が4.97％となった理由としては、令和5年度から配水支管を含めるよう見直しを行った結果であります。</t>
    <rPh sb="7" eb="11">
      <t>ケイエイジョウキョウ</t>
    </rPh>
    <rPh sb="13" eb="16">
      <t>ゲンジテン</t>
    </rPh>
    <rPh sb="18" eb="20">
      <t>ケンゼン</t>
    </rPh>
    <rPh sb="21" eb="23">
      <t>スイジュン</t>
    </rPh>
    <rPh sb="24" eb="26">
      <t>イジ</t>
    </rPh>
    <rPh sb="52" eb="54">
      <t>ブッカ</t>
    </rPh>
    <rPh sb="56" eb="57">
      <t>トウ</t>
    </rPh>
    <rPh sb="58" eb="62">
      <t>シャカイジョウセイ</t>
    </rPh>
    <rPh sb="63" eb="65">
      <t>ヘンカ</t>
    </rPh>
    <rPh sb="66" eb="68">
      <t>ミス</t>
    </rPh>
    <rPh sb="70" eb="74">
      <t>ジギョウケイカク</t>
    </rPh>
    <rPh sb="78" eb="80">
      <t>ケントウ</t>
    </rPh>
    <rPh sb="85" eb="87">
      <t>ケンゼン</t>
    </rPh>
    <rPh sb="93" eb="95">
      <t>イジ</t>
    </rPh>
    <rPh sb="96" eb="97">
      <t>ツト</t>
    </rPh>
    <rPh sb="101" eb="103">
      <t>ヒツヨウ</t>
    </rPh>
    <rPh sb="130" eb="132">
      <t>リユウ</t>
    </rPh>
    <rPh sb="137" eb="139">
      <t>レイワ</t>
    </rPh>
    <rPh sb="140" eb="142">
      <t>ネンド</t>
    </rPh>
    <rPh sb="154" eb="156">
      <t>ミナオ</t>
    </rPh>
    <rPh sb="158" eb="159">
      <t>オコナ</t>
    </rPh>
    <rPh sb="161" eb="163">
      <t>ケッカ</t>
    </rPh>
    <phoneticPr fontId="4"/>
  </si>
  <si>
    <r>
      <t>本町水道施設の老朽化状況については、①有形固定資産減価償却率及び②</t>
    </r>
    <r>
      <rPr>
        <sz val="11"/>
        <color theme="1"/>
        <rFont val="ＭＳ ゴシック"/>
        <family val="3"/>
        <charset val="128"/>
      </rPr>
      <t>管路経年化</t>
    </r>
    <r>
      <rPr>
        <sz val="11"/>
        <rFont val="ＭＳ ゴシック"/>
        <family val="3"/>
        <charset val="128"/>
      </rPr>
      <t>率に示すとおり、現時点で耐用年数を超過する管路等は少なく、老朽化が大きな課題とはなっていない状況でありますが、今後は集中的な更新や耐震化が必要となりますので、水道事業基本計画等に基づき、計画的かつ予算の平準化を踏まえた対策が必要となります。</t>
    </r>
    <rPh sb="0" eb="2">
      <t>ホンチョウ</t>
    </rPh>
    <rPh sb="4" eb="6">
      <t>シセツ</t>
    </rPh>
    <rPh sb="7" eb="12">
      <t>ロウキュウカジョウキョウ</t>
    </rPh>
    <rPh sb="19" eb="25">
      <t>ユウケイコテイシサン</t>
    </rPh>
    <rPh sb="25" eb="29">
      <t>ゲンカショウキャク</t>
    </rPh>
    <rPh sb="29" eb="30">
      <t>リツ</t>
    </rPh>
    <rPh sb="30" eb="31">
      <t>オヨ</t>
    </rPh>
    <rPh sb="40" eb="41">
      <t>シメ</t>
    </rPh>
    <rPh sb="46" eb="49">
      <t>ゲンジテン</t>
    </rPh>
    <rPh sb="50" eb="54">
      <t>タイヨウネンスウ</t>
    </rPh>
    <rPh sb="55" eb="57">
      <t>チョウカ</t>
    </rPh>
    <rPh sb="59" eb="62">
      <t>カンロトウ</t>
    </rPh>
    <rPh sb="63" eb="64">
      <t>スク</t>
    </rPh>
    <rPh sb="67" eb="70">
      <t>ロウキュウカ</t>
    </rPh>
    <rPh sb="71" eb="72">
      <t>オオ</t>
    </rPh>
    <rPh sb="74" eb="76">
      <t>カダイ</t>
    </rPh>
    <rPh sb="84" eb="86">
      <t>ジョウキョウ</t>
    </rPh>
    <rPh sb="93" eb="95">
      <t>コンゴ</t>
    </rPh>
    <rPh sb="96" eb="99">
      <t>シュウチュウテキ</t>
    </rPh>
    <rPh sb="107" eb="109">
      <t>ヒツヨウ</t>
    </rPh>
    <rPh sb="117" eb="121">
      <t>スイドウジギョウ</t>
    </rPh>
    <rPh sb="121" eb="126">
      <t>キホンケイカクトウ</t>
    </rPh>
    <rPh sb="127" eb="128">
      <t>モト</t>
    </rPh>
    <rPh sb="136" eb="138">
      <t>ヨサン</t>
    </rPh>
    <rPh sb="139" eb="142">
      <t>ヘイジュンカ</t>
    </rPh>
    <rPh sb="143" eb="144">
      <t>フ</t>
    </rPh>
    <rPh sb="150" eb="152">
      <t>ヒツヨウ</t>
    </rPh>
    <phoneticPr fontId="17"/>
  </si>
  <si>
    <r>
      <t>①経常収支比率は113.10％と目標の100％以上を上回っており、維持管理費等の費用を水道料金収入等で賄うことが出来ている状態となっております。
②累積欠損金比率は、欠損金が発生していない状態であります。
③流動比率は448.29％と類似団体平均値を上回っており、1年以内の支払いに対応できる現金等の流動資産が十分に確保できている状態であります。
④企業</t>
    </r>
    <r>
      <rPr>
        <sz val="11"/>
        <color theme="1"/>
        <rFont val="ＭＳ ゴシック"/>
        <family val="3"/>
        <charset val="128"/>
      </rPr>
      <t>債残高対給水収益比率</t>
    </r>
    <r>
      <rPr>
        <sz val="11"/>
        <rFont val="ＭＳ ゴシック"/>
        <family val="3"/>
        <charset val="128"/>
      </rPr>
      <t>は175.95％と類似団体平均値を大きく下回っています。
⑤料金回収率は106.53％と目標の100％を上回っており、給水費用を料金収入で賄うことが出来ている状態であります。
⑥給水原価は219.03円と類似団体平均値を上回っており、引き続き経費削減等に努める必要があります。
⑦施設利用率及び⑧有収率は、類似団体及び全国平均と比較して高い水準にあります。今後も、給水普及率の向上に努めていきます。</t>
    </r>
    <rPh sb="1" eb="3">
      <t>ケイジョウ</t>
    </rPh>
    <rPh sb="16" eb="18">
      <t>モクヒョウ</t>
    </rPh>
    <rPh sb="23" eb="25">
      <t>イジョウ</t>
    </rPh>
    <rPh sb="26" eb="28">
      <t>ウワマワ</t>
    </rPh>
    <rPh sb="33" eb="35">
      <t>イジ</t>
    </rPh>
    <rPh sb="35" eb="38">
      <t>カンリヒ</t>
    </rPh>
    <rPh sb="38" eb="39">
      <t>トウ</t>
    </rPh>
    <rPh sb="40" eb="42">
      <t>ヒヨウ</t>
    </rPh>
    <rPh sb="49" eb="50">
      <t>トウ</t>
    </rPh>
    <rPh sb="51" eb="52">
      <t>マカナ</t>
    </rPh>
    <rPh sb="56" eb="58">
      <t>デキ</t>
    </rPh>
    <rPh sb="61" eb="63">
      <t>ジョウタイ</t>
    </rPh>
    <rPh sb="74" eb="76">
      <t>ルイセキ</t>
    </rPh>
    <rPh sb="76" eb="78">
      <t>ケッソン</t>
    </rPh>
    <rPh sb="78" eb="79">
      <t>キン</t>
    </rPh>
    <rPh sb="79" eb="81">
      <t>ヒリツ</t>
    </rPh>
    <rPh sb="83" eb="86">
      <t>ケッソンキン</t>
    </rPh>
    <rPh sb="87" eb="89">
      <t>ハッセイ</t>
    </rPh>
    <rPh sb="94" eb="96">
      <t>ジョウタイ</t>
    </rPh>
    <rPh sb="104" eb="106">
      <t>リュウドウ</t>
    </rPh>
    <rPh sb="106" eb="108">
      <t>ヒリツ</t>
    </rPh>
    <rPh sb="133" eb="134">
      <t>ネン</t>
    </rPh>
    <rPh sb="134" eb="136">
      <t>イナイ</t>
    </rPh>
    <rPh sb="137" eb="139">
      <t>シハラ</t>
    </rPh>
    <rPh sb="141" eb="143">
      <t>タイオウ</t>
    </rPh>
    <rPh sb="146" eb="148">
      <t>ゲンキン</t>
    </rPh>
    <rPh sb="148" eb="149">
      <t>トウ</t>
    </rPh>
    <rPh sb="150" eb="152">
      <t>リュウドウ</t>
    </rPh>
    <rPh sb="152" eb="154">
      <t>シサン</t>
    </rPh>
    <rPh sb="181" eb="185">
      <t>キュウスイシュウエキ</t>
    </rPh>
    <rPh sb="185" eb="187">
      <t>ヒリツ</t>
    </rPh>
    <rPh sb="196" eb="198">
      <t>ルイジ</t>
    </rPh>
    <rPh sb="198" eb="200">
      <t>ダンタイ</t>
    </rPh>
    <rPh sb="200" eb="202">
      <t>ヘイキン</t>
    </rPh>
    <rPh sb="202" eb="203">
      <t>チ</t>
    </rPh>
    <rPh sb="204" eb="205">
      <t>オオ</t>
    </rPh>
    <rPh sb="207" eb="209">
      <t>シタマワ</t>
    </rPh>
    <rPh sb="221" eb="222">
      <t>リツ</t>
    </rPh>
    <rPh sb="251" eb="253">
      <t>リョウキン</t>
    </rPh>
    <rPh sb="253" eb="255">
      <t>シュウニュウ</t>
    </rPh>
    <rPh sb="256" eb="257">
      <t>マカナ</t>
    </rPh>
    <rPh sb="261" eb="263">
      <t>デキ</t>
    </rPh>
    <rPh sb="266" eb="268">
      <t>ジョウタイ</t>
    </rPh>
    <rPh sb="276" eb="278">
      <t>キュウスイ</t>
    </rPh>
    <rPh sb="278" eb="280">
      <t>ゲンカ</t>
    </rPh>
    <rPh sb="287" eb="288">
      <t>エン</t>
    </rPh>
    <rPh sb="289" eb="291">
      <t>ルイジ</t>
    </rPh>
    <rPh sb="291" eb="293">
      <t>ダンタイ</t>
    </rPh>
    <rPh sb="293" eb="295">
      <t>ヘイキン</t>
    </rPh>
    <rPh sb="295" eb="296">
      <t>チ</t>
    </rPh>
    <rPh sb="297" eb="299">
      <t>ウワマワ</t>
    </rPh>
    <rPh sb="304" eb="305">
      <t>ヒ</t>
    </rPh>
    <rPh sb="306" eb="307">
      <t>ツヅ</t>
    </rPh>
    <rPh sb="308" eb="313">
      <t>ケイヒサクゲントウ</t>
    </rPh>
    <rPh sb="314" eb="315">
      <t>ツト</t>
    </rPh>
    <rPh sb="317" eb="319">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</si>
</sst>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0.33</c:v>
                </c:pt>
                <c:pt idx="1">
                  <c:v>0.31</c:v>
                </c:pt>
                <c:pt idx="2">
                  <c:v>0.5</c:v>
                </c:pt>
                <c:pt idx="3">
                  <c:v>0.35</c:v>
                </c:pt>
                <c:pt idx="4">
                  <c:v>0.24</c:v>
                </c:pt>
              </c:numCache>
            </c:numRef>
          </c:val>
          <c:extLst>
            <c:ext xmlns:c16="http://schemas.microsoft.com/office/drawing/2014/chart" uri="{C3380CC4-5D6E-409C-BE32-E72D297353CC}">
              <c16:uniqueId val="{00000000-6F5C-400D-828B-FC90EB8D69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6F5C-400D-828B-FC90EB8D69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76.709999999999994</c:v>
                </c:pt>
                <c:pt idx="1">
                  <c:v>81.430000000000007</c:v>
                </c:pt>
                <c:pt idx="2">
                  <c:v>83.04</c:v>
                </c:pt>
                <c:pt idx="3">
                  <c:v>75</c:v>
                </c:pt>
                <c:pt idx="4">
                  <c:v>72.91</c:v>
                </c:pt>
              </c:numCache>
            </c:numRef>
          </c:val>
          <c:extLst>
            <c:ext xmlns:c16="http://schemas.microsoft.com/office/drawing/2014/chart" uri="{C3380CC4-5D6E-409C-BE32-E72D297353CC}">
              <c16:uniqueId val="{00000000-0803-41B8-81C5-D422DA89BCC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0803-41B8-81C5-D422DA89BCC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91.11</c:v>
                </c:pt>
                <c:pt idx="1">
                  <c:v>89.58</c:v>
                </c:pt>
                <c:pt idx="2">
                  <c:v>90.18</c:v>
                </c:pt>
                <c:pt idx="3">
                  <c:v>90.51</c:v>
                </c:pt>
                <c:pt idx="4">
                  <c:v>90.25</c:v>
                </c:pt>
              </c:numCache>
            </c:numRef>
          </c:val>
          <c:extLst>
            <c:ext xmlns:c16="http://schemas.microsoft.com/office/drawing/2014/chart" uri="{C3380CC4-5D6E-409C-BE32-E72D297353CC}">
              <c16:uniqueId val="{00000000-AD06-479D-BC1B-0762B1BE46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AD06-479D-BC1B-0762B1BE46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116.54</c:v>
                </c:pt>
                <c:pt idx="1">
                  <c:v>117</c:v>
                </c:pt>
                <c:pt idx="2">
                  <c:v>113.31</c:v>
                </c:pt>
                <c:pt idx="3">
                  <c:v>118.93</c:v>
                </c:pt>
                <c:pt idx="4">
                  <c:v>113.1</c:v>
                </c:pt>
              </c:numCache>
            </c:numRef>
          </c:val>
          <c:extLst>
            <c:ext xmlns:c16="http://schemas.microsoft.com/office/drawing/2014/chart" uri="{C3380CC4-5D6E-409C-BE32-E72D297353CC}">
              <c16:uniqueId val="{00000000-A4EF-4D8F-A4F5-15D6C33B8E6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A4EF-4D8F-A4F5-15D6C33B8E6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35.97</c:v>
                </c:pt>
                <c:pt idx="1">
                  <c:v>37.369999999999997</c:v>
                </c:pt>
                <c:pt idx="2">
                  <c:v>38.54</c:v>
                </c:pt>
                <c:pt idx="3">
                  <c:v>39.61</c:v>
                </c:pt>
                <c:pt idx="4">
                  <c:v>40.39</c:v>
                </c:pt>
              </c:numCache>
            </c:numRef>
          </c:val>
          <c:extLst>
            <c:ext xmlns:c16="http://schemas.microsoft.com/office/drawing/2014/chart" uri="{C3380CC4-5D6E-409C-BE32-E72D297353CC}">
              <c16:uniqueId val="{00000000-1D42-40C0-ACB9-C46324D7CD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1D42-40C0-ACB9-C46324D7CD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quot;-&quot;">
                  <c:v>4.97</c:v>
                </c:pt>
              </c:numCache>
            </c:numRef>
          </c:val>
          <c:extLst>
            <c:ext xmlns:c16="http://schemas.microsoft.com/office/drawing/2014/chart" uri="{C3380CC4-5D6E-409C-BE32-E72D297353CC}">
              <c16:uniqueId val="{00000000-18DF-432B-9256-2CDA984501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18DF-432B-9256-2CDA984501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EF-4259-8944-6EE61652994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62EF-4259-8944-6EE61652994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759.99</c:v>
                </c:pt>
                <c:pt idx="1">
                  <c:v>592.51</c:v>
                </c:pt>
                <c:pt idx="2">
                  <c:v>499.85</c:v>
                </c:pt>
                <c:pt idx="3">
                  <c:v>570.59</c:v>
                </c:pt>
                <c:pt idx="4">
                  <c:v>448.29</c:v>
                </c:pt>
              </c:numCache>
            </c:numRef>
          </c:val>
          <c:extLst>
            <c:ext xmlns:c16="http://schemas.microsoft.com/office/drawing/2014/chart" uri="{C3380CC4-5D6E-409C-BE32-E72D297353CC}">
              <c16:uniqueId val="{00000000-825D-4D14-A72E-7AE2E864C5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825D-4D14-A72E-7AE2E864C5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172.14</c:v>
                </c:pt>
                <c:pt idx="1">
                  <c:v>160.38</c:v>
                </c:pt>
                <c:pt idx="2">
                  <c:v>158.55000000000001</c:v>
                </c:pt>
                <c:pt idx="3">
                  <c:v>168.87</c:v>
                </c:pt>
                <c:pt idx="4">
                  <c:v>175.95</c:v>
                </c:pt>
              </c:numCache>
            </c:numRef>
          </c:val>
          <c:extLst>
            <c:ext xmlns:c16="http://schemas.microsoft.com/office/drawing/2014/chart" uri="{C3380CC4-5D6E-409C-BE32-E72D297353CC}">
              <c16:uniqueId val="{00000000-E7E9-464A-98A8-FD69532BAAC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E7E9-464A-98A8-FD69532BAAC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110.02</c:v>
                </c:pt>
                <c:pt idx="1">
                  <c:v>112.21</c:v>
                </c:pt>
                <c:pt idx="2">
                  <c:v>106.23</c:v>
                </c:pt>
                <c:pt idx="3">
                  <c:v>108.55</c:v>
                </c:pt>
                <c:pt idx="4">
                  <c:v>106.53</c:v>
                </c:pt>
              </c:numCache>
            </c:numRef>
          </c:val>
          <c:extLst>
            <c:ext xmlns:c16="http://schemas.microsoft.com/office/drawing/2014/chart" uri="{C3380CC4-5D6E-409C-BE32-E72D297353CC}">
              <c16:uniqueId val="{00000000-1176-4585-AAD9-1E82AD9C0D9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1176-4585-AAD9-1E82AD9C0D9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212.51</c:v>
                </c:pt>
                <c:pt idx="1">
                  <c:v>206.31</c:v>
                </c:pt>
                <c:pt idx="2">
                  <c:v>219.06</c:v>
                </c:pt>
                <c:pt idx="3">
                  <c:v>205.72</c:v>
                </c:pt>
                <c:pt idx="4">
                  <c:v>219.03</c:v>
                </c:pt>
              </c:numCache>
            </c:numRef>
          </c:val>
          <c:extLst>
            <c:ext xmlns:c16="http://schemas.microsoft.com/office/drawing/2014/chart" uri="{C3380CC4-5D6E-409C-BE32-E72D297353CC}">
              <c16:uniqueId val="{00000000-153E-4CB7-AC8D-38E1F62524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153E-4CB7-AC8D-38E1F62524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茨城県　阿見町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4"/>
      <c r="D7" s="54"/>
      <c r="E7" s="54"/>
      <c r="F7" s="54"/>
      <c r="G7" s="54"/>
      <c r="H7" s="54"/>
      <c r="I7" s="53" t="s">
        <v>2</v>
      </c>
      <c r="J7" s="54"/>
      <c r="K7" s="54"/>
      <c r="L7" s="54"/>
      <c r="M7" s="54"/>
      <c r="N7" s="54"/>
      <c r="O7" s="78"/>
      <c r="P7" s="55" t="s">
        <v>3</v>
      </c>
      <c r="Q7" s="55"/>
      <c r="R7" s="55"/>
      <c r="S7" s="55"/>
      <c r="T7" s="55"/>
      <c r="U7" s="55"/>
      <c r="V7" s="55"/>
      <c r="W7" s="55" t="s">
        <v>4</v>
      </c>
      <c r="X7" s="55"/>
      <c r="Y7" s="55"/>
      <c r="Z7" s="55"/>
      <c r="AA7" s="55"/>
      <c r="AB7" s="55"/>
      <c r="AC7" s="55"/>
      <c r="AD7" s="55" t="s">
        <v>5</v>
      </c>
      <c r="AE7" s="55"/>
      <c r="AF7" s="55"/>
      <c r="AG7" s="55"/>
      <c r="AH7" s="55"/>
      <c r="AI7" s="55"/>
      <c r="AJ7" s="55"/>
      <c r="AK7" s="2"/>
      <c r="AL7" s="55" t="s">
        <v>6</v>
      </c>
      <c r="AM7" s="55"/>
      <c r="AN7" s="55"/>
      <c r="AO7" s="55"/>
      <c r="AP7" s="55"/>
      <c r="AQ7" s="55"/>
      <c r="AR7" s="55"/>
      <c r="AS7" s="55"/>
      <c r="AT7" s="53" t="s">
        <v>7</v>
      </c>
      <c r="AU7" s="54"/>
      <c r="AV7" s="54"/>
      <c r="AW7" s="54"/>
      <c r="AX7" s="54"/>
      <c r="AY7" s="54"/>
      <c r="AZ7" s="54"/>
      <c r="BA7" s="54"/>
      <c r="BB7" s="55" t="s">
        <v>8</v>
      </c>
      <c r="BC7" s="55"/>
      <c r="BD7" s="55"/>
      <c r="BE7" s="55"/>
      <c r="BF7" s="55"/>
      <c r="BG7" s="55"/>
      <c r="BH7" s="55"/>
      <c r="BI7" s="55"/>
      <c r="BJ7" s="3"/>
      <c r="BK7" s="3"/>
      <c r="BL7" s="90" t="s">
        <v>9</v>
      </c>
      <c r="BM7" s="91"/>
      <c r="BN7" s="91"/>
      <c r="BO7" s="91"/>
      <c r="BP7" s="91"/>
      <c r="BQ7" s="91"/>
      <c r="BR7" s="91"/>
      <c r="BS7" s="91"/>
      <c r="BT7" s="91"/>
      <c r="BU7" s="91"/>
      <c r="BV7" s="91"/>
      <c r="BW7" s="91"/>
      <c r="BX7" s="91"/>
      <c r="BY7" s="92"/>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2"/>
      <c r="AL8" s="77">
        <f>データ!$R$6</f>
        <v>49489</v>
      </c>
      <c r="AM8" s="77"/>
      <c r="AN8" s="77"/>
      <c r="AO8" s="77"/>
      <c r="AP8" s="77"/>
      <c r="AQ8" s="77"/>
      <c r="AR8" s="77"/>
      <c r="AS8" s="77"/>
      <c r="AT8" s="36">
        <f>データ!$S$6</f>
        <v>71.400000000000006</v>
      </c>
      <c r="AU8" s="37"/>
      <c r="AV8" s="37"/>
      <c r="AW8" s="37"/>
      <c r="AX8" s="37"/>
      <c r="AY8" s="37"/>
      <c r="AZ8" s="37"/>
      <c r="BA8" s="37"/>
      <c r="BB8" s="66">
        <f>データ!$T$6</f>
        <v>693.12</v>
      </c>
      <c r="BC8" s="66"/>
      <c r="BD8" s="66"/>
      <c r="BE8" s="66"/>
      <c r="BF8" s="66"/>
      <c r="BG8" s="66"/>
      <c r="BH8" s="66"/>
      <c r="BI8" s="66"/>
      <c r="BJ8" s="3"/>
      <c r="BK8" s="3"/>
      <c r="BL8" s="79" t="s">
        <v>10</v>
      </c>
      <c r="BM8" s="80"/>
      <c r="BN8" s="81" t="s">
        <v>11</v>
      </c>
      <c r="BO8" s="81"/>
      <c r="BP8" s="81"/>
      <c r="BQ8" s="81"/>
      <c r="BR8" s="81"/>
      <c r="BS8" s="81"/>
      <c r="BT8" s="81"/>
      <c r="BU8" s="81"/>
      <c r="BV8" s="81"/>
      <c r="BW8" s="81"/>
      <c r="BX8" s="81"/>
      <c r="BY8" s="82"/>
    </row>
    <row r="9" spans="1:78" ht="18.75" customHeight="1" x14ac:dyDescent="0.15">
      <c r="A9" s="2"/>
      <c r="B9" s="53" t="s">
        <v>12</v>
      </c>
      <c r="C9" s="54"/>
      <c r="D9" s="54"/>
      <c r="E9" s="54"/>
      <c r="F9" s="54"/>
      <c r="G9" s="54"/>
      <c r="H9" s="54"/>
      <c r="I9" s="53" t="s">
        <v>13</v>
      </c>
      <c r="J9" s="54"/>
      <c r="K9" s="54"/>
      <c r="L9" s="54"/>
      <c r="M9" s="54"/>
      <c r="N9" s="54"/>
      <c r="O9" s="78"/>
      <c r="P9" s="55" t="s">
        <v>14</v>
      </c>
      <c r="Q9" s="55"/>
      <c r="R9" s="55"/>
      <c r="S9" s="55"/>
      <c r="T9" s="55"/>
      <c r="U9" s="55"/>
      <c r="V9" s="55"/>
      <c r="W9" s="55" t="s">
        <v>15</v>
      </c>
      <c r="X9" s="55"/>
      <c r="Y9" s="55"/>
      <c r="Z9" s="55"/>
      <c r="AA9" s="55"/>
      <c r="AB9" s="55"/>
      <c r="AC9" s="55"/>
      <c r="AD9" s="2"/>
      <c r="AE9" s="2"/>
      <c r="AF9" s="2"/>
      <c r="AG9" s="2"/>
      <c r="AH9" s="2"/>
      <c r="AI9" s="2"/>
      <c r="AJ9" s="2"/>
      <c r="AK9" s="2"/>
      <c r="AL9" s="55" t="s">
        <v>16</v>
      </c>
      <c r="AM9" s="55"/>
      <c r="AN9" s="55"/>
      <c r="AO9" s="55"/>
      <c r="AP9" s="55"/>
      <c r="AQ9" s="55"/>
      <c r="AR9" s="55"/>
      <c r="AS9" s="55"/>
      <c r="AT9" s="53" t="s">
        <v>17</v>
      </c>
      <c r="AU9" s="54"/>
      <c r="AV9" s="54"/>
      <c r="AW9" s="54"/>
      <c r="AX9" s="54"/>
      <c r="AY9" s="54"/>
      <c r="AZ9" s="54"/>
      <c r="BA9" s="54"/>
      <c r="BB9" s="55" t="s">
        <v>18</v>
      </c>
      <c r="BC9" s="55"/>
      <c r="BD9" s="55"/>
      <c r="BE9" s="55"/>
      <c r="BF9" s="55"/>
      <c r="BG9" s="55"/>
      <c r="BH9" s="55"/>
      <c r="BI9" s="55"/>
      <c r="BJ9" s="3"/>
      <c r="BK9" s="3"/>
      <c r="BL9" s="56" t="s">
        <v>19</v>
      </c>
      <c r="BM9" s="57"/>
      <c r="BN9" s="58" t="s">
        <v>20</v>
      </c>
      <c r="BO9" s="58"/>
      <c r="BP9" s="58"/>
      <c r="BQ9" s="58"/>
      <c r="BR9" s="58"/>
      <c r="BS9" s="58"/>
      <c r="BT9" s="58"/>
      <c r="BU9" s="58"/>
      <c r="BV9" s="58"/>
      <c r="BW9" s="58"/>
      <c r="BX9" s="58"/>
      <c r="BY9" s="59"/>
    </row>
    <row r="10" spans="1:78" ht="18.75" customHeight="1" x14ac:dyDescent="0.15">
      <c r="A10" s="2"/>
      <c r="B10" s="36" t="str">
        <f>データ!$N$6</f>
        <v>-</v>
      </c>
      <c r="C10" s="37"/>
      <c r="D10" s="37"/>
      <c r="E10" s="37"/>
      <c r="F10" s="37"/>
      <c r="G10" s="37"/>
      <c r="H10" s="37"/>
      <c r="I10" s="36">
        <f>データ!$O$6</f>
        <v>79.62</v>
      </c>
      <c r="J10" s="37"/>
      <c r="K10" s="37"/>
      <c r="L10" s="37"/>
      <c r="M10" s="37"/>
      <c r="N10" s="37"/>
      <c r="O10" s="76"/>
      <c r="P10" s="66">
        <f>データ!$P$6</f>
        <v>90.81</v>
      </c>
      <c r="Q10" s="66"/>
      <c r="R10" s="66"/>
      <c r="S10" s="66"/>
      <c r="T10" s="66"/>
      <c r="U10" s="66"/>
      <c r="V10" s="66"/>
      <c r="W10" s="77">
        <f>データ!$Q$6</f>
        <v>4488</v>
      </c>
      <c r="X10" s="77"/>
      <c r="Y10" s="77"/>
      <c r="Z10" s="77"/>
      <c r="AA10" s="77"/>
      <c r="AB10" s="77"/>
      <c r="AC10" s="77"/>
      <c r="AD10" s="2"/>
      <c r="AE10" s="2"/>
      <c r="AF10" s="2"/>
      <c r="AG10" s="2"/>
      <c r="AH10" s="2"/>
      <c r="AI10" s="2"/>
      <c r="AJ10" s="2"/>
      <c r="AK10" s="2"/>
      <c r="AL10" s="77">
        <f>データ!$U$6</f>
        <v>44827</v>
      </c>
      <c r="AM10" s="77"/>
      <c r="AN10" s="77"/>
      <c r="AO10" s="77"/>
      <c r="AP10" s="77"/>
      <c r="AQ10" s="77"/>
      <c r="AR10" s="77"/>
      <c r="AS10" s="77"/>
      <c r="AT10" s="36">
        <f>データ!$V$6</f>
        <v>27.13</v>
      </c>
      <c r="AU10" s="37"/>
      <c r="AV10" s="37"/>
      <c r="AW10" s="37"/>
      <c r="AX10" s="37"/>
      <c r="AY10" s="37"/>
      <c r="AZ10" s="37"/>
      <c r="BA10" s="37"/>
      <c r="BB10" s="66">
        <f>データ!$W$6</f>
        <v>1652.3</v>
      </c>
      <c r="BC10" s="66"/>
      <c r="BD10" s="66"/>
      <c r="BE10" s="66"/>
      <c r="BF10" s="66"/>
      <c r="BG10" s="66"/>
      <c r="BH10" s="66"/>
      <c r="BI10" s="66"/>
      <c r="BJ10" s="2"/>
      <c r="BK10" s="2"/>
      <c r="BL10" s="67" t="s">
        <v>21</v>
      </c>
      <c r="BM10" s="68"/>
      <c r="BN10" s="69" t="s">
        <v>22</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23</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24</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30" t="s">
        <v>25</v>
      </c>
      <c r="BM14" s="31"/>
      <c r="BN14" s="31"/>
      <c r="BO14" s="31"/>
      <c r="BP14" s="31"/>
      <c r="BQ14" s="31"/>
      <c r="BR14" s="31"/>
      <c r="BS14" s="31"/>
      <c r="BT14" s="31"/>
      <c r="BU14" s="31"/>
      <c r="BV14" s="31"/>
      <c r="BW14" s="31"/>
      <c r="BX14" s="31"/>
      <c r="BY14" s="31"/>
      <c r="BZ14" s="32"/>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42"/>
      <c r="BN44" s="42"/>
      <c r="BO44" s="42"/>
      <c r="BP44" s="42"/>
      <c r="BQ44" s="42"/>
      <c r="BR44" s="42"/>
      <c r="BS44" s="42"/>
      <c r="BT44" s="42"/>
      <c r="BU44" s="42"/>
      <c r="BV44" s="42"/>
      <c r="BW44" s="42"/>
      <c r="BX44" s="42"/>
      <c r="BY44" s="42"/>
      <c r="BZ44" s="4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44"/>
      <c r="BN47" s="44"/>
      <c r="BO47" s="44"/>
      <c r="BP47" s="44"/>
      <c r="BQ47" s="44"/>
      <c r="BR47" s="44"/>
      <c r="BS47" s="44"/>
      <c r="BT47" s="44"/>
      <c r="BU47" s="44"/>
      <c r="BV47" s="44"/>
      <c r="BW47" s="44"/>
      <c r="BX47" s="44"/>
      <c r="BY47" s="44"/>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4"/>
      <c r="BN48" s="44"/>
      <c r="BO48" s="44"/>
      <c r="BP48" s="44"/>
      <c r="BQ48" s="44"/>
      <c r="BR48" s="44"/>
      <c r="BS48" s="44"/>
      <c r="BT48" s="44"/>
      <c r="BU48" s="44"/>
      <c r="BV48" s="44"/>
      <c r="BW48" s="44"/>
      <c r="BX48" s="44"/>
      <c r="BY48" s="44"/>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4"/>
      <c r="BN49" s="44"/>
      <c r="BO49" s="44"/>
      <c r="BP49" s="44"/>
      <c r="BQ49" s="44"/>
      <c r="BR49" s="44"/>
      <c r="BS49" s="44"/>
      <c r="BT49" s="44"/>
      <c r="BU49" s="44"/>
      <c r="BV49" s="44"/>
      <c r="BW49" s="44"/>
      <c r="BX49" s="44"/>
      <c r="BY49" s="44"/>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4"/>
      <c r="BN50" s="44"/>
      <c r="BO50" s="44"/>
      <c r="BP50" s="44"/>
      <c r="BQ50" s="44"/>
      <c r="BR50" s="44"/>
      <c r="BS50" s="44"/>
      <c r="BT50" s="44"/>
      <c r="BU50" s="44"/>
      <c r="BV50" s="44"/>
      <c r="BW50" s="44"/>
      <c r="BX50" s="44"/>
      <c r="BY50" s="44"/>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4"/>
      <c r="BN51" s="44"/>
      <c r="BO51" s="44"/>
      <c r="BP51" s="44"/>
      <c r="BQ51" s="44"/>
      <c r="BR51" s="44"/>
      <c r="BS51" s="44"/>
      <c r="BT51" s="44"/>
      <c r="BU51" s="44"/>
      <c r="BV51" s="44"/>
      <c r="BW51" s="44"/>
      <c r="BX51" s="44"/>
      <c r="BY51" s="44"/>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4"/>
      <c r="BN52" s="44"/>
      <c r="BO52" s="44"/>
      <c r="BP52" s="44"/>
      <c r="BQ52" s="44"/>
      <c r="BR52" s="44"/>
      <c r="BS52" s="44"/>
      <c r="BT52" s="44"/>
      <c r="BU52" s="44"/>
      <c r="BV52" s="44"/>
      <c r="BW52" s="44"/>
      <c r="BX52" s="44"/>
      <c r="BY52" s="44"/>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4"/>
      <c r="BN53" s="44"/>
      <c r="BO53" s="44"/>
      <c r="BP53" s="44"/>
      <c r="BQ53" s="44"/>
      <c r="BR53" s="44"/>
      <c r="BS53" s="44"/>
      <c r="BT53" s="44"/>
      <c r="BU53" s="44"/>
      <c r="BV53" s="44"/>
      <c r="BW53" s="44"/>
      <c r="BX53" s="44"/>
      <c r="BY53" s="44"/>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4"/>
      <c r="BN54" s="44"/>
      <c r="BO54" s="44"/>
      <c r="BP54" s="44"/>
      <c r="BQ54" s="44"/>
      <c r="BR54" s="44"/>
      <c r="BS54" s="44"/>
      <c r="BT54" s="44"/>
      <c r="BU54" s="44"/>
      <c r="BV54" s="44"/>
      <c r="BW54" s="44"/>
      <c r="BX54" s="44"/>
      <c r="BY54" s="44"/>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4"/>
      <c r="BN55" s="44"/>
      <c r="BO55" s="44"/>
      <c r="BP55" s="44"/>
      <c r="BQ55" s="44"/>
      <c r="BR55" s="44"/>
      <c r="BS55" s="44"/>
      <c r="BT55" s="44"/>
      <c r="BU55" s="44"/>
      <c r="BV55" s="44"/>
      <c r="BW55" s="44"/>
      <c r="BX55" s="44"/>
      <c r="BY55" s="44"/>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4"/>
      <c r="BN56" s="44"/>
      <c r="BO56" s="44"/>
      <c r="BP56" s="44"/>
      <c r="BQ56" s="44"/>
      <c r="BR56" s="44"/>
      <c r="BS56" s="44"/>
      <c r="BT56" s="44"/>
      <c r="BU56" s="44"/>
      <c r="BV56" s="44"/>
      <c r="BW56" s="44"/>
      <c r="BX56" s="44"/>
      <c r="BY56" s="44"/>
      <c r="BZ56" s="4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4"/>
      <c r="BN57" s="44"/>
      <c r="BO57" s="44"/>
      <c r="BP57" s="44"/>
      <c r="BQ57" s="44"/>
      <c r="BR57" s="44"/>
      <c r="BS57" s="44"/>
      <c r="BT57" s="44"/>
      <c r="BU57" s="44"/>
      <c r="BV57" s="44"/>
      <c r="BW57" s="44"/>
      <c r="BX57" s="44"/>
      <c r="BY57" s="44"/>
      <c r="BZ57" s="4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4"/>
      <c r="BN58" s="44"/>
      <c r="BO58" s="44"/>
      <c r="BP58" s="44"/>
      <c r="BQ58" s="44"/>
      <c r="BR58" s="44"/>
      <c r="BS58" s="44"/>
      <c r="BT58" s="44"/>
      <c r="BU58" s="44"/>
      <c r="BV58" s="44"/>
      <c r="BW58" s="44"/>
      <c r="BX58" s="44"/>
      <c r="BY58" s="44"/>
      <c r="BZ58" s="4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4"/>
      <c r="BN59" s="44"/>
      <c r="BO59" s="44"/>
      <c r="BP59" s="44"/>
      <c r="BQ59" s="44"/>
      <c r="BR59" s="44"/>
      <c r="BS59" s="44"/>
      <c r="BT59" s="44"/>
      <c r="BU59" s="44"/>
      <c r="BV59" s="44"/>
      <c r="BW59" s="44"/>
      <c r="BX59" s="44"/>
      <c r="BY59" s="44"/>
      <c r="BZ59" s="45"/>
    </row>
    <row r="60" spans="1:78" ht="13.5" customHeight="1" x14ac:dyDescent="0.15">
      <c r="A60" s="2"/>
      <c r="B60" s="50" t="s">
        <v>27</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4"/>
      <c r="BN60" s="44"/>
      <c r="BO60" s="44"/>
      <c r="BP60" s="44"/>
      <c r="BQ60" s="44"/>
      <c r="BR60" s="44"/>
      <c r="BS60" s="44"/>
      <c r="BT60" s="44"/>
      <c r="BU60" s="44"/>
      <c r="BV60" s="44"/>
      <c r="BW60" s="44"/>
      <c r="BX60" s="44"/>
      <c r="BY60" s="44"/>
      <c r="BZ60" s="45"/>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4"/>
      <c r="BN61" s="44"/>
      <c r="BO61" s="44"/>
      <c r="BP61" s="44"/>
      <c r="BQ61" s="44"/>
      <c r="BR61" s="44"/>
      <c r="BS61" s="44"/>
      <c r="BT61" s="44"/>
      <c r="BU61" s="44"/>
      <c r="BV61" s="44"/>
      <c r="BW61" s="44"/>
      <c r="BX61" s="44"/>
      <c r="BY61" s="44"/>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4"/>
      <c r="BN62" s="44"/>
      <c r="BO62" s="44"/>
      <c r="BP62" s="44"/>
      <c r="BQ62" s="44"/>
      <c r="BR62" s="44"/>
      <c r="BS62" s="44"/>
      <c r="BT62" s="44"/>
      <c r="BU62" s="44"/>
      <c r="BV62" s="44"/>
      <c r="BW62" s="44"/>
      <c r="BX62" s="44"/>
      <c r="BY62" s="44"/>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7"/>
      <c r="BM63" s="48"/>
      <c r="BN63" s="48"/>
      <c r="BO63" s="48"/>
      <c r="BP63" s="48"/>
      <c r="BQ63" s="48"/>
      <c r="BR63" s="48"/>
      <c r="BS63" s="48"/>
      <c r="BT63" s="48"/>
      <c r="BU63" s="48"/>
      <c r="BV63" s="48"/>
      <c r="BW63" s="48"/>
      <c r="BX63" s="48"/>
      <c r="BY63" s="48"/>
      <c r="BZ63" s="4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110</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veoUXc3yzM0VTX1jx6VPtJoYvHhojGtzZZ3HgpadPjxl2mFJS6IQsi8b8GVp3EZ+4pov0sDSGu4U55Vu57ZNQ==" saltValue="ZFV+rSzMASwmdVwE1VO2u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15" t="s">
        <v>53</v>
      </c>
      <c r="B4" s="17"/>
      <c r="C4" s="17"/>
      <c r="D4" s="17"/>
      <c r="E4" s="17"/>
      <c r="F4" s="17"/>
      <c r="G4" s="17"/>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84433</v>
      </c>
      <c r="D6" s="20">
        <f t="shared" si="3"/>
        <v>46</v>
      </c>
      <c r="E6" s="20">
        <f t="shared" si="3"/>
        <v>1</v>
      </c>
      <c r="F6" s="20">
        <f t="shared" si="3"/>
        <v>0</v>
      </c>
      <c r="G6" s="20">
        <f t="shared" si="3"/>
        <v>1</v>
      </c>
      <c r="H6" s="20" t="str">
        <f t="shared" si="3"/>
        <v>茨城県　阿見町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79.62</v>
      </c>
      <c r="P6" s="21">
        <f t="shared" si="3"/>
        <v>90.81</v>
      </c>
      <c r="Q6" s="21">
        <f t="shared" si="3"/>
        <v>4488</v>
      </c>
      <c r="R6" s="21">
        <f t="shared" si="3"/>
        <v>49489</v>
      </c>
      <c r="S6" s="21">
        <f t="shared" si="3"/>
        <v>71.400000000000006</v>
      </c>
      <c r="T6" s="21">
        <f t="shared" si="3"/>
        <v>693.12</v>
      </c>
      <c r="U6" s="21">
        <f t="shared" si="3"/>
        <v>44827</v>
      </c>
      <c r="V6" s="21">
        <f t="shared" si="3"/>
        <v>27.13</v>
      </c>
      <c r="W6" s="21">
        <f t="shared" si="3"/>
        <v>1652.3</v>
      </c>
      <c r="X6" s="22">
        <f>IF(X7="",NA(),X7)</f>
        <v>116.54</v>
      </c>
      <c r="Y6" s="22">
        <f t="shared" ref="Y6:AG6" si="4">IF(Y7="",NA(),Y7)</f>
        <v>117</v>
      </c>
      <c r="Z6" s="22">
        <f t="shared" si="4"/>
        <v>113.31</v>
      </c>
      <c r="AA6" s="22">
        <f t="shared" si="4"/>
        <v>118.93</v>
      </c>
      <c r="AB6" s="22">
        <f t="shared" si="4"/>
        <v>113.1</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759.99</v>
      </c>
      <c r="AU6" s="22">
        <f t="shared" ref="AU6:BC6" si="6">IF(AU7="",NA(),AU7)</f>
        <v>592.51</v>
      </c>
      <c r="AV6" s="22">
        <f t="shared" si="6"/>
        <v>499.85</v>
      </c>
      <c r="AW6" s="22">
        <f t="shared" si="6"/>
        <v>570.59</v>
      </c>
      <c r="AX6" s="22">
        <f t="shared" si="6"/>
        <v>448.29</v>
      </c>
      <c r="AY6" s="22">
        <f t="shared" si="6"/>
        <v>365.18</v>
      </c>
      <c r="AZ6" s="22">
        <f t="shared" si="6"/>
        <v>327.77</v>
      </c>
      <c r="BA6" s="22">
        <f t="shared" si="6"/>
        <v>338.02</v>
      </c>
      <c r="BB6" s="22">
        <f t="shared" si="6"/>
        <v>345.94</v>
      </c>
      <c r="BC6" s="22">
        <f t="shared" si="6"/>
        <v>329.7</v>
      </c>
      <c r="BD6" s="21" t="str">
        <f>IF(BD7="","",IF(BD7="-","【-】","【"&amp;SUBSTITUTE(TEXT(BD7,"#,##0.00"),"-","△")&amp;"】"))</f>
        <v>【243.36】</v>
      </c>
      <c r="BE6" s="22">
        <f>IF(BE7="",NA(),BE7)</f>
        <v>172.14</v>
      </c>
      <c r="BF6" s="22">
        <f t="shared" ref="BF6:BN6" si="7">IF(BF7="",NA(),BF7)</f>
        <v>160.38</v>
      </c>
      <c r="BG6" s="22">
        <f t="shared" si="7"/>
        <v>158.55000000000001</v>
      </c>
      <c r="BH6" s="22">
        <f t="shared" si="7"/>
        <v>168.87</v>
      </c>
      <c r="BI6" s="22">
        <f t="shared" si="7"/>
        <v>175.95</v>
      </c>
      <c r="BJ6" s="22">
        <f t="shared" si="7"/>
        <v>371.65</v>
      </c>
      <c r="BK6" s="22">
        <f t="shared" si="7"/>
        <v>397.1</v>
      </c>
      <c r="BL6" s="22">
        <f t="shared" si="7"/>
        <v>379.91</v>
      </c>
      <c r="BM6" s="22">
        <f t="shared" si="7"/>
        <v>386.61</v>
      </c>
      <c r="BN6" s="22">
        <f t="shared" si="7"/>
        <v>381.56</v>
      </c>
      <c r="BO6" s="21" t="str">
        <f>IF(BO7="","",IF(BO7="-","【-】","【"&amp;SUBSTITUTE(TEXT(BO7,"#,##0.00"),"-","△")&amp;"】"))</f>
        <v>【265.93】</v>
      </c>
      <c r="BP6" s="22">
        <f>IF(BP7="",NA(),BP7)</f>
        <v>110.02</v>
      </c>
      <c r="BQ6" s="22">
        <f t="shared" ref="BQ6:BY6" si="8">IF(BQ7="",NA(),BQ7)</f>
        <v>112.21</v>
      </c>
      <c r="BR6" s="22">
        <f t="shared" si="8"/>
        <v>106.23</v>
      </c>
      <c r="BS6" s="22">
        <f t="shared" si="8"/>
        <v>108.55</v>
      </c>
      <c r="BT6" s="22">
        <f t="shared" si="8"/>
        <v>106.53</v>
      </c>
      <c r="BU6" s="22">
        <f t="shared" si="8"/>
        <v>98.77</v>
      </c>
      <c r="BV6" s="22">
        <f t="shared" si="8"/>
        <v>95.79</v>
      </c>
      <c r="BW6" s="22">
        <f t="shared" si="8"/>
        <v>98.3</v>
      </c>
      <c r="BX6" s="22">
        <f t="shared" si="8"/>
        <v>93.82</v>
      </c>
      <c r="BY6" s="22">
        <f t="shared" si="8"/>
        <v>95.04</v>
      </c>
      <c r="BZ6" s="21" t="str">
        <f>IF(BZ7="","",IF(BZ7="-","【-】","【"&amp;SUBSTITUTE(TEXT(BZ7,"#,##0.00"),"-","△")&amp;"】"))</f>
        <v>【97.82】</v>
      </c>
      <c r="CA6" s="22">
        <f>IF(CA7="",NA(),CA7)</f>
        <v>212.51</v>
      </c>
      <c r="CB6" s="22">
        <f t="shared" ref="CB6:CJ6" si="9">IF(CB7="",NA(),CB7)</f>
        <v>206.31</v>
      </c>
      <c r="CC6" s="22">
        <f t="shared" si="9"/>
        <v>219.06</v>
      </c>
      <c r="CD6" s="22">
        <f t="shared" si="9"/>
        <v>205.72</v>
      </c>
      <c r="CE6" s="22">
        <f t="shared" si="9"/>
        <v>219.03</v>
      </c>
      <c r="CF6" s="22">
        <f t="shared" si="9"/>
        <v>173.67</v>
      </c>
      <c r="CG6" s="22">
        <f t="shared" si="9"/>
        <v>171.13</v>
      </c>
      <c r="CH6" s="22">
        <f t="shared" si="9"/>
        <v>173.7</v>
      </c>
      <c r="CI6" s="22">
        <f t="shared" si="9"/>
        <v>178.94</v>
      </c>
      <c r="CJ6" s="22">
        <f t="shared" si="9"/>
        <v>180.19</v>
      </c>
      <c r="CK6" s="21" t="str">
        <f>IF(CK7="","",IF(CK7="-","【-】","【"&amp;SUBSTITUTE(TEXT(CK7,"#,##0.00"),"-","△")&amp;"】"))</f>
        <v>【177.56】</v>
      </c>
      <c r="CL6" s="22">
        <f>IF(CL7="",NA(),CL7)</f>
        <v>76.709999999999994</v>
      </c>
      <c r="CM6" s="22">
        <f t="shared" ref="CM6:CU6" si="10">IF(CM7="",NA(),CM7)</f>
        <v>81.430000000000007</v>
      </c>
      <c r="CN6" s="22">
        <f t="shared" si="10"/>
        <v>83.04</v>
      </c>
      <c r="CO6" s="22">
        <f t="shared" si="10"/>
        <v>75</v>
      </c>
      <c r="CP6" s="22">
        <f t="shared" si="10"/>
        <v>72.91</v>
      </c>
      <c r="CQ6" s="22">
        <f t="shared" si="10"/>
        <v>59.67</v>
      </c>
      <c r="CR6" s="22">
        <f t="shared" si="10"/>
        <v>60.12</v>
      </c>
      <c r="CS6" s="22">
        <f t="shared" si="10"/>
        <v>60.34</v>
      </c>
      <c r="CT6" s="22">
        <f t="shared" si="10"/>
        <v>59.54</v>
      </c>
      <c r="CU6" s="22">
        <f t="shared" si="10"/>
        <v>59.26</v>
      </c>
      <c r="CV6" s="21" t="str">
        <f>IF(CV7="","",IF(CV7="-","【-】","【"&amp;SUBSTITUTE(TEXT(CV7,"#,##0.00"),"-","△")&amp;"】"))</f>
        <v>【59.81】</v>
      </c>
      <c r="CW6" s="22">
        <f>IF(CW7="",NA(),CW7)</f>
        <v>91.11</v>
      </c>
      <c r="CX6" s="22">
        <f t="shared" ref="CX6:DF6" si="11">IF(CX7="",NA(),CX7)</f>
        <v>89.58</v>
      </c>
      <c r="CY6" s="22">
        <f t="shared" si="11"/>
        <v>90.18</v>
      </c>
      <c r="CZ6" s="22">
        <f t="shared" si="11"/>
        <v>90.51</v>
      </c>
      <c r="DA6" s="22">
        <f t="shared" si="11"/>
        <v>90.25</v>
      </c>
      <c r="DB6" s="22">
        <f t="shared" si="11"/>
        <v>84.6</v>
      </c>
      <c r="DC6" s="22">
        <f t="shared" si="11"/>
        <v>84.24</v>
      </c>
      <c r="DD6" s="22">
        <f t="shared" si="11"/>
        <v>84.19</v>
      </c>
      <c r="DE6" s="22">
        <f t="shared" si="11"/>
        <v>83.93</v>
      </c>
      <c r="DF6" s="22">
        <f t="shared" si="11"/>
        <v>83.84</v>
      </c>
      <c r="DG6" s="21" t="str">
        <f>IF(DG7="","",IF(DG7="-","【-】","【"&amp;SUBSTITUTE(TEXT(DG7,"#,##0.00"),"-","△")&amp;"】"))</f>
        <v>【89.42】</v>
      </c>
      <c r="DH6" s="22">
        <f>IF(DH7="",NA(),DH7)</f>
        <v>35.97</v>
      </c>
      <c r="DI6" s="22">
        <f t="shared" ref="DI6:DQ6" si="12">IF(DI7="",NA(),DI7)</f>
        <v>37.369999999999997</v>
      </c>
      <c r="DJ6" s="22">
        <f t="shared" si="12"/>
        <v>38.54</v>
      </c>
      <c r="DK6" s="22">
        <f t="shared" si="12"/>
        <v>39.61</v>
      </c>
      <c r="DL6" s="22">
        <f t="shared" si="12"/>
        <v>40.39</v>
      </c>
      <c r="DM6" s="22">
        <f t="shared" si="12"/>
        <v>48.17</v>
      </c>
      <c r="DN6" s="22">
        <f t="shared" si="12"/>
        <v>48.83</v>
      </c>
      <c r="DO6" s="22">
        <f t="shared" si="12"/>
        <v>49.96</v>
      </c>
      <c r="DP6" s="22">
        <f t="shared" si="12"/>
        <v>50.82</v>
      </c>
      <c r="DQ6" s="22">
        <f t="shared" si="12"/>
        <v>51.82</v>
      </c>
      <c r="DR6" s="21" t="str">
        <f>IF(DR7="","",IF(DR7="-","【-】","【"&amp;SUBSTITUTE(TEXT(DR7,"#,##0.00"),"-","△")&amp;"】"))</f>
        <v>【52.02】</v>
      </c>
      <c r="DS6" s="21">
        <f>IF(DS7="",NA(),DS7)</f>
        <v>0</v>
      </c>
      <c r="DT6" s="21">
        <f t="shared" ref="DT6:EB6" si="13">IF(DT7="",NA(),DT7)</f>
        <v>0</v>
      </c>
      <c r="DU6" s="21">
        <f t="shared" si="13"/>
        <v>0</v>
      </c>
      <c r="DV6" s="21">
        <f t="shared" si="13"/>
        <v>0</v>
      </c>
      <c r="DW6" s="22">
        <f t="shared" si="13"/>
        <v>4.97</v>
      </c>
      <c r="DX6" s="22">
        <f t="shared" si="13"/>
        <v>17.12</v>
      </c>
      <c r="DY6" s="22">
        <f t="shared" si="13"/>
        <v>18.18</v>
      </c>
      <c r="DZ6" s="22">
        <f t="shared" si="13"/>
        <v>19.32</v>
      </c>
      <c r="EA6" s="22">
        <f t="shared" si="13"/>
        <v>21.16</v>
      </c>
      <c r="EB6" s="22">
        <f t="shared" si="13"/>
        <v>22.72</v>
      </c>
      <c r="EC6" s="21" t="str">
        <f>IF(EC7="","",IF(EC7="-","【-】","【"&amp;SUBSTITUTE(TEXT(EC7,"#,##0.00"),"-","△")&amp;"】"))</f>
        <v>【25.37】</v>
      </c>
      <c r="ED6" s="22">
        <f>IF(ED7="",NA(),ED7)</f>
        <v>0.33</v>
      </c>
      <c r="EE6" s="22">
        <f t="shared" ref="EE6:EM6" si="14">IF(EE7="",NA(),EE7)</f>
        <v>0.31</v>
      </c>
      <c r="EF6" s="22">
        <f t="shared" si="14"/>
        <v>0.5</v>
      </c>
      <c r="EG6" s="22">
        <f t="shared" si="14"/>
        <v>0.35</v>
      </c>
      <c r="EH6" s="22">
        <f t="shared" si="14"/>
        <v>0.24</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84433</v>
      </c>
      <c r="D7" s="24">
        <v>46</v>
      </c>
      <c r="E7" s="24">
        <v>1</v>
      </c>
      <c r="F7" s="24">
        <v>0</v>
      </c>
      <c r="G7" s="24">
        <v>1</v>
      </c>
      <c r="H7" s="24" t="s">
        <v>93</v>
      </c>
      <c r="I7" s="24" t="s">
        <v>94</v>
      </c>
      <c r="J7" s="24" t="s">
        <v>95</v>
      </c>
      <c r="K7" s="24" t="s">
        <v>96</v>
      </c>
      <c r="L7" s="24" t="s">
        <v>97</v>
      </c>
      <c r="M7" s="24" t="s">
        <v>98</v>
      </c>
      <c r="N7" s="25" t="s">
        <v>99</v>
      </c>
      <c r="O7" s="25">
        <v>79.62</v>
      </c>
      <c r="P7" s="25">
        <v>90.81</v>
      </c>
      <c r="Q7" s="25">
        <v>4488</v>
      </c>
      <c r="R7" s="25">
        <v>49489</v>
      </c>
      <c r="S7" s="25">
        <v>71.400000000000006</v>
      </c>
      <c r="T7" s="25">
        <v>693.12</v>
      </c>
      <c r="U7" s="25">
        <v>44827</v>
      </c>
      <c r="V7" s="25">
        <v>27.13</v>
      </c>
      <c r="W7" s="25">
        <v>1652.3</v>
      </c>
      <c r="X7" s="25">
        <v>116.54</v>
      </c>
      <c r="Y7" s="25">
        <v>117</v>
      </c>
      <c r="Z7" s="25">
        <v>113.31</v>
      </c>
      <c r="AA7" s="25">
        <v>118.93</v>
      </c>
      <c r="AB7" s="25">
        <v>113.1</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759.99</v>
      </c>
      <c r="AU7" s="25">
        <v>592.51</v>
      </c>
      <c r="AV7" s="25">
        <v>499.85</v>
      </c>
      <c r="AW7" s="25">
        <v>570.59</v>
      </c>
      <c r="AX7" s="25">
        <v>448.29</v>
      </c>
      <c r="AY7" s="25">
        <v>365.18</v>
      </c>
      <c r="AZ7" s="25">
        <v>327.77</v>
      </c>
      <c r="BA7" s="25">
        <v>338.02</v>
      </c>
      <c r="BB7" s="25">
        <v>345.94</v>
      </c>
      <c r="BC7" s="25">
        <v>329.7</v>
      </c>
      <c r="BD7" s="25">
        <v>243.36</v>
      </c>
      <c r="BE7" s="25">
        <v>172.14</v>
      </c>
      <c r="BF7" s="25">
        <v>160.38</v>
      </c>
      <c r="BG7" s="25">
        <v>158.55000000000001</v>
      </c>
      <c r="BH7" s="25">
        <v>168.87</v>
      </c>
      <c r="BI7" s="25">
        <v>175.95</v>
      </c>
      <c r="BJ7" s="25">
        <v>371.65</v>
      </c>
      <c r="BK7" s="25">
        <v>397.1</v>
      </c>
      <c r="BL7" s="25">
        <v>379.91</v>
      </c>
      <c r="BM7" s="25">
        <v>386.61</v>
      </c>
      <c r="BN7" s="25">
        <v>381.56</v>
      </c>
      <c r="BO7" s="25">
        <v>265.93</v>
      </c>
      <c r="BP7" s="25">
        <v>110.02</v>
      </c>
      <c r="BQ7" s="25">
        <v>112.21</v>
      </c>
      <c r="BR7" s="25">
        <v>106.23</v>
      </c>
      <c r="BS7" s="25">
        <v>108.55</v>
      </c>
      <c r="BT7" s="25">
        <v>106.53</v>
      </c>
      <c r="BU7" s="25">
        <v>98.77</v>
      </c>
      <c r="BV7" s="25">
        <v>95.79</v>
      </c>
      <c r="BW7" s="25">
        <v>98.3</v>
      </c>
      <c r="BX7" s="25">
        <v>93.82</v>
      </c>
      <c r="BY7" s="25">
        <v>95.04</v>
      </c>
      <c r="BZ7" s="25">
        <v>97.82</v>
      </c>
      <c r="CA7" s="25">
        <v>212.51</v>
      </c>
      <c r="CB7" s="25">
        <v>206.31</v>
      </c>
      <c r="CC7" s="25">
        <v>219.06</v>
      </c>
      <c r="CD7" s="25">
        <v>205.72</v>
      </c>
      <c r="CE7" s="25">
        <v>219.03</v>
      </c>
      <c r="CF7" s="25">
        <v>173.67</v>
      </c>
      <c r="CG7" s="25">
        <v>171.13</v>
      </c>
      <c r="CH7" s="25">
        <v>173.7</v>
      </c>
      <c r="CI7" s="25">
        <v>178.94</v>
      </c>
      <c r="CJ7" s="25">
        <v>180.19</v>
      </c>
      <c r="CK7" s="25">
        <v>177.56</v>
      </c>
      <c r="CL7" s="25">
        <v>76.709999999999994</v>
      </c>
      <c r="CM7" s="25">
        <v>81.430000000000007</v>
      </c>
      <c r="CN7" s="25">
        <v>83.04</v>
      </c>
      <c r="CO7" s="25">
        <v>75</v>
      </c>
      <c r="CP7" s="25">
        <v>72.91</v>
      </c>
      <c r="CQ7" s="25">
        <v>59.67</v>
      </c>
      <c r="CR7" s="25">
        <v>60.12</v>
      </c>
      <c r="CS7" s="25">
        <v>60.34</v>
      </c>
      <c r="CT7" s="25">
        <v>59.54</v>
      </c>
      <c r="CU7" s="25">
        <v>59.26</v>
      </c>
      <c r="CV7" s="25">
        <v>59.81</v>
      </c>
      <c r="CW7" s="25">
        <v>91.11</v>
      </c>
      <c r="CX7" s="25">
        <v>89.58</v>
      </c>
      <c r="CY7" s="25">
        <v>90.18</v>
      </c>
      <c r="CZ7" s="25">
        <v>90.51</v>
      </c>
      <c r="DA7" s="25">
        <v>90.25</v>
      </c>
      <c r="DB7" s="25">
        <v>84.6</v>
      </c>
      <c r="DC7" s="25">
        <v>84.24</v>
      </c>
      <c r="DD7" s="25">
        <v>84.19</v>
      </c>
      <c r="DE7" s="25">
        <v>83.93</v>
      </c>
      <c r="DF7" s="25">
        <v>83.84</v>
      </c>
      <c r="DG7" s="25">
        <v>89.42</v>
      </c>
      <c r="DH7" s="25">
        <v>35.97</v>
      </c>
      <c r="DI7" s="25">
        <v>37.369999999999997</v>
      </c>
      <c r="DJ7" s="25">
        <v>38.54</v>
      </c>
      <c r="DK7" s="25">
        <v>39.61</v>
      </c>
      <c r="DL7" s="25">
        <v>40.39</v>
      </c>
      <c r="DM7" s="25">
        <v>48.17</v>
      </c>
      <c r="DN7" s="25">
        <v>48.83</v>
      </c>
      <c r="DO7" s="25">
        <v>49.96</v>
      </c>
      <c r="DP7" s="25">
        <v>50.82</v>
      </c>
      <c r="DQ7" s="25">
        <v>51.82</v>
      </c>
      <c r="DR7" s="25">
        <v>52.02</v>
      </c>
      <c r="DS7" s="25">
        <v>0</v>
      </c>
      <c r="DT7" s="25">
        <v>0</v>
      </c>
      <c r="DU7" s="25">
        <v>0</v>
      </c>
      <c r="DV7" s="25">
        <v>0</v>
      </c>
      <c r="DW7" s="25">
        <v>4.97</v>
      </c>
      <c r="DX7" s="25">
        <v>17.12</v>
      </c>
      <c r="DY7" s="25">
        <v>18.18</v>
      </c>
      <c r="DZ7" s="25">
        <v>19.32</v>
      </c>
      <c r="EA7" s="25">
        <v>21.16</v>
      </c>
      <c r="EB7" s="25">
        <v>22.72</v>
      </c>
      <c r="EC7" s="25">
        <v>25.37</v>
      </c>
      <c r="ED7" s="25">
        <v>0.33</v>
      </c>
      <c r="EE7" s="25">
        <v>0.31</v>
      </c>
      <c r="EF7" s="25">
        <v>0.5</v>
      </c>
      <c r="EG7" s="25">
        <v>0.35</v>
      </c>
      <c r="EH7" s="25">
        <v>0.24</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2025-02-03T05:04:17Z</cp:lastPrinted>
  <dcterms:created xsi:type="dcterms:W3CDTF">2025-01-24T06:46:02Z</dcterms:created>
  <dcterms:modified xsi:type="dcterms:W3CDTF">2025-02-06T00:03:10Z</dcterms:modified>
  <cp:category/>
</cp:coreProperties>
</file>